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PC\Desktop\Željka dokumenti\FINANCIJSKI IZVJEŠTAJI 2025\FIN.IZVJEŠTAJI I.-XII\"/>
    </mc:Choice>
  </mc:AlternateContent>
  <xr:revisionPtr revIDLastSave="0" documentId="13_ncr:1_{5555B750-DEF7-4470-9683-888AF7758FC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E335" i="9"/>
  <c r="B335" i="9" s="1"/>
  <c r="F334" i="9"/>
  <c r="H333" i="9"/>
  <c r="G333" i="9"/>
  <c r="F333" i="9"/>
  <c r="H332" i="9"/>
  <c r="G332" i="9"/>
  <c r="E332" i="9" s="1"/>
  <c r="B332" i="9" s="1"/>
  <c r="F332" i="9"/>
  <c r="H331" i="9"/>
  <c r="E331" i="9" s="1"/>
  <c r="B331" i="9" s="1"/>
  <c r="G331" i="9"/>
  <c r="F331" i="9"/>
  <c r="H330" i="9"/>
  <c r="E330" i="9" s="1"/>
  <c r="G330" i="9"/>
  <c r="F330" i="9"/>
  <c r="H329" i="9"/>
  <c r="G329" i="9"/>
  <c r="F329" i="9"/>
  <c r="H328" i="9"/>
  <c r="E328" i="9" s="1"/>
  <c r="B328" i="9" s="1"/>
  <c r="G328" i="9"/>
  <c r="F328" i="9"/>
  <c r="H327" i="9"/>
  <c r="E327" i="9" s="1"/>
  <c r="B327" i="9" s="1"/>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F290" i="9" s="1"/>
  <c r="L290" i="9"/>
  <c r="E290" i="9"/>
  <c r="M289" i="9"/>
  <c r="L289" i="9"/>
  <c r="F289" i="9"/>
  <c r="E289" i="9"/>
  <c r="M288" i="9"/>
  <c r="L288" i="9"/>
  <c r="F288" i="9" s="1"/>
  <c r="B288" i="9" s="1"/>
  <c r="E288" i="9"/>
  <c r="M287" i="9"/>
  <c r="L287" i="9"/>
  <c r="F287" i="9" s="1"/>
  <c r="B287" i="9" s="1"/>
  <c r="E287" i="9"/>
  <c r="M286" i="9"/>
  <c r="F286" i="9" s="1"/>
  <c r="L286" i="9"/>
  <c r="E286" i="9"/>
  <c r="B286" i="9" s="1"/>
  <c r="M285" i="9"/>
  <c r="L285" i="9"/>
  <c r="F285" i="9"/>
  <c r="E285" i="9"/>
  <c r="M284" i="9"/>
  <c r="L284" i="9"/>
  <c r="F284" i="9" s="1"/>
  <c r="B284" i="9" s="1"/>
  <c r="E284" i="9"/>
  <c r="M283" i="9"/>
  <c r="L283" i="9"/>
  <c r="E283" i="9"/>
  <c r="M282" i="9"/>
  <c r="F282" i="9" s="1"/>
  <c r="L282" i="9"/>
  <c r="E282" i="9"/>
  <c r="M281" i="9"/>
  <c r="L281" i="9"/>
  <c r="F281" i="9"/>
  <c r="E281" i="9"/>
  <c r="B281" i="9" s="1"/>
  <c r="M280" i="9"/>
  <c r="L280" i="9"/>
  <c r="F280" i="9" s="1"/>
  <c r="B280" i="9" s="1"/>
  <c r="E280" i="9"/>
  <c r="M279" i="9"/>
  <c r="L279" i="9"/>
  <c r="F279" i="9" s="1"/>
  <c r="B279" i="9" s="1"/>
  <c r="E279" i="9"/>
  <c r="M278" i="9"/>
  <c r="F278" i="9" s="1"/>
  <c r="L278" i="9"/>
  <c r="E278" i="9"/>
  <c r="B278" i="9" s="1"/>
  <c r="M277" i="9"/>
  <c r="L277" i="9"/>
  <c r="F277" i="9"/>
  <c r="B277" i="9" s="1"/>
  <c r="E277" i="9"/>
  <c r="M276" i="9"/>
  <c r="L276" i="9"/>
  <c r="F276" i="9" s="1"/>
  <c r="E276" i="9"/>
  <c r="B276" i="9" s="1"/>
  <c r="M275" i="9"/>
  <c r="F275" i="9" s="1"/>
  <c r="L275" i="9"/>
  <c r="E275" i="9"/>
  <c r="B275" i="9"/>
  <c r="M274" i="9"/>
  <c r="L274" i="9"/>
  <c r="F274" i="9" s="1"/>
  <c r="E274" i="9"/>
  <c r="B274" i="9" s="1"/>
  <c r="M273" i="9"/>
  <c r="L273" i="9"/>
  <c r="F273" i="9"/>
  <c r="B273" i="9" s="1"/>
  <c r="E273" i="9"/>
  <c r="M272" i="9"/>
  <c r="L272" i="9"/>
  <c r="F272" i="9" s="1"/>
  <c r="E272" i="9"/>
  <c r="M271" i="9"/>
  <c r="F271" i="9" s="1"/>
  <c r="B271" i="9" s="1"/>
  <c r="L271" i="9"/>
  <c r="E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M261" i="9"/>
  <c r="L261" i="9"/>
  <c r="F261" i="9"/>
  <c r="B261" i="9" s="1"/>
  <c r="E261" i="9"/>
  <c r="M260" i="9"/>
  <c r="L260" i="9"/>
  <c r="F260" i="9" s="1"/>
  <c r="E260" i="9"/>
  <c r="B260" i="9" s="1"/>
  <c r="M259" i="9"/>
  <c r="F259" i="9" s="1"/>
  <c r="L259" i="9"/>
  <c r="E259" i="9"/>
  <c r="B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M253" i="9"/>
  <c r="L253" i="9"/>
  <c r="F253" i="9"/>
  <c r="B253" i="9" s="1"/>
  <c r="E253" i="9"/>
  <c r="M252" i="9"/>
  <c r="L252" i="9"/>
  <c r="F252" i="9" s="1"/>
  <c r="E252" i="9"/>
  <c r="B252" i="9" s="1"/>
  <c r="M251" i="9"/>
  <c r="F251" i="9" s="1"/>
  <c r="L251" i="9"/>
  <c r="E251" i="9"/>
  <c r="B251" i="9"/>
  <c r="M250" i="9"/>
  <c r="L250" i="9"/>
  <c r="F250" i="9" s="1"/>
  <c r="E250" i="9"/>
  <c r="B250" i="9" s="1"/>
  <c r="M249" i="9"/>
  <c r="L249" i="9"/>
  <c r="F249" i="9"/>
  <c r="B249" i="9" s="1"/>
  <c r="E249" i="9"/>
  <c r="M248" i="9"/>
  <c r="L248" i="9"/>
  <c r="F248" i="9" s="1"/>
  <c r="E248" i="9"/>
  <c r="M247" i="9"/>
  <c r="L247" i="9"/>
  <c r="E247" i="9"/>
  <c r="M246" i="9"/>
  <c r="L246" i="9"/>
  <c r="E246" i="9"/>
  <c r="M245" i="9"/>
  <c r="L245" i="9"/>
  <c r="F245" i="9"/>
  <c r="B245" i="9" s="1"/>
  <c r="E245" i="9"/>
  <c r="M244" i="9"/>
  <c r="L244" i="9"/>
  <c r="E244" i="9"/>
  <c r="M243" i="9"/>
  <c r="L243" i="9"/>
  <c r="E243" i="9"/>
  <c r="M242" i="9"/>
  <c r="L242" i="9"/>
  <c r="E242" i="9"/>
  <c r="M241" i="9"/>
  <c r="F241" i="9" s="1"/>
  <c r="B241" i="9" s="1"/>
  <c r="L241" i="9"/>
  <c r="E241" i="9"/>
  <c r="M240" i="9"/>
  <c r="L240" i="9"/>
  <c r="E240" i="9"/>
  <c r="M239" i="9"/>
  <c r="L239" i="9"/>
  <c r="E239" i="9"/>
  <c r="M238" i="9"/>
  <c r="L238" i="9"/>
  <c r="E238" i="9"/>
  <c r="M237" i="9"/>
  <c r="L237" i="9"/>
  <c r="F237" i="9"/>
  <c r="B237" i="9" s="1"/>
  <c r="E237" i="9"/>
  <c r="M236" i="9"/>
  <c r="L236" i="9"/>
  <c r="E236" i="9"/>
  <c r="M235" i="9"/>
  <c r="L235" i="9"/>
  <c r="E235" i="9"/>
  <c r="M234" i="9"/>
  <c r="L234" i="9"/>
  <c r="F234" i="9"/>
  <c r="E234" i="9"/>
  <c r="B234" i="9" s="1"/>
  <c r="M233" i="9"/>
  <c r="F233" i="9" s="1"/>
  <c r="B233" i="9" s="1"/>
  <c r="L233" i="9"/>
  <c r="E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G158" i="9"/>
  <c r="F158" i="9"/>
  <c r="B158" i="9"/>
  <c r="H157" i="9"/>
  <c r="E157" i="9" s="1"/>
  <c r="B157" i="9" s="1"/>
  <c r="G157" i="9"/>
  <c r="F157" i="9"/>
  <c r="F156" i="9"/>
  <c r="H155" i="9"/>
  <c r="G155" i="9"/>
  <c r="E155" i="9" s="1"/>
  <c r="B155" i="9" s="1"/>
  <c r="F155" i="9"/>
  <c r="H154" i="9"/>
  <c r="E154" i="9" s="1"/>
  <c r="G154" i="9"/>
  <c r="F154" i="9"/>
  <c r="B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H143" i="9"/>
  <c r="G143" i="9"/>
  <c r="F143" i="9"/>
  <c r="H142" i="9"/>
  <c r="E142" i="9" s="1"/>
  <c r="B142" i="9" s="1"/>
  <c r="G142" i="9"/>
  <c r="F142" i="9"/>
  <c r="H141" i="9"/>
  <c r="G141" i="9"/>
  <c r="F141" i="9"/>
  <c r="E141" i="9"/>
  <c r="B141" i="9" s="1"/>
  <c r="H140" i="9"/>
  <c r="G140" i="9"/>
  <c r="E140" i="9" s="1"/>
  <c r="F140" i="9"/>
  <c r="H139" i="9"/>
  <c r="G139" i="9"/>
  <c r="F139" i="9"/>
  <c r="H138" i="9"/>
  <c r="G138" i="9"/>
  <c r="E138" i="9" s="1"/>
  <c r="B138" i="9" s="1"/>
  <c r="F138" i="9"/>
  <c r="H137" i="9"/>
  <c r="G137" i="9"/>
  <c r="F137" i="9"/>
  <c r="E137" i="9"/>
  <c r="B137" i="9" s="1"/>
  <c r="H136" i="9"/>
  <c r="G136" i="9"/>
  <c r="F136" i="9"/>
  <c r="E136" i="9"/>
  <c r="H135" i="9"/>
  <c r="G135" i="9"/>
  <c r="E135" i="9" s="1"/>
  <c r="F135" i="9"/>
  <c r="B135" i="9" s="1"/>
  <c r="H134" i="9"/>
  <c r="G134" i="9"/>
  <c r="F134" i="9"/>
  <c r="E134" i="9"/>
  <c r="B134" i="9" s="1"/>
  <c r="H133" i="9"/>
  <c r="E133" i="9" s="1"/>
  <c r="B133" i="9" s="1"/>
  <c r="G133" i="9"/>
  <c r="F133" i="9"/>
  <c r="H132" i="9"/>
  <c r="G132" i="9"/>
  <c r="E132" i="9" s="1"/>
  <c r="B132" i="9" s="1"/>
  <c r="F132" i="9"/>
  <c r="H131" i="9"/>
  <c r="G131" i="9"/>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H103" i="9"/>
  <c r="G103" i="9"/>
  <c r="E103" i="9" s="1"/>
  <c r="B103" i="9" s="1"/>
  <c r="F103" i="9"/>
  <c r="H102" i="9"/>
  <c r="G102" i="9"/>
  <c r="F102" i="9"/>
  <c r="H101" i="9"/>
  <c r="G101" i="9"/>
  <c r="F101" i="9"/>
  <c r="E101" i="9"/>
  <c r="B101" i="9" s="1"/>
  <c r="H100" i="9"/>
  <c r="G100" i="9"/>
  <c r="F100" i="9"/>
  <c r="E100" i="9"/>
  <c r="B100" i="9" s="1"/>
  <c r="H99" i="9"/>
  <c r="G99" i="9"/>
  <c r="E99" i="9" s="1"/>
  <c r="B99" i="9" s="1"/>
  <c r="F99" i="9"/>
  <c r="H98" i="9"/>
  <c r="G98" i="9"/>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H91" i="9"/>
  <c r="G91" i="9"/>
  <c r="E91" i="9" s="1"/>
  <c r="B91" i="9" s="1"/>
  <c r="F91" i="9"/>
  <c r="H90" i="9"/>
  <c r="G90" i="9"/>
  <c r="E90" i="9" s="1"/>
  <c r="B90" i="9" s="1"/>
  <c r="F90" i="9"/>
  <c r="H89" i="9"/>
  <c r="G89" i="9"/>
  <c r="F89" i="9"/>
  <c r="E89" i="9"/>
  <c r="B89" i="9" s="1"/>
  <c r="H88" i="9"/>
  <c r="G88" i="9"/>
  <c r="F88" i="9"/>
  <c r="E88" i="9"/>
  <c r="H87" i="9"/>
  <c r="G87" i="9"/>
  <c r="E87" i="9" s="1"/>
  <c r="B87" i="9" s="1"/>
  <c r="F87" i="9"/>
  <c r="H86" i="9"/>
  <c r="G86" i="9"/>
  <c r="F86" i="9"/>
  <c r="H85" i="9"/>
  <c r="G85" i="9"/>
  <c r="F85" i="9"/>
  <c r="E85" i="9"/>
  <c r="B85" i="9" s="1"/>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H71" i="9"/>
  <c r="G71" i="9"/>
  <c r="E71" i="9" s="1"/>
  <c r="B71" i="9" s="1"/>
  <c r="F71" i="9"/>
  <c r="H70" i="9"/>
  <c r="G70" i="9"/>
  <c r="F70" i="9"/>
  <c r="H69" i="9"/>
  <c r="E69" i="9" s="1"/>
  <c r="B69" i="9" s="1"/>
  <c r="G69" i="9"/>
  <c r="F69" i="9"/>
  <c r="H68" i="9"/>
  <c r="E68" i="9" s="1"/>
  <c r="B68" i="9" s="1"/>
  <c r="G68" i="9"/>
  <c r="F68" i="9"/>
  <c r="H67" i="9"/>
  <c r="G67" i="9"/>
  <c r="F67" i="9"/>
  <c r="H66" i="9"/>
  <c r="G66" i="9"/>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E56" i="9" s="1"/>
  <c r="G56" i="9"/>
  <c r="F56" i="9"/>
  <c r="H55" i="9"/>
  <c r="G55" i="9"/>
  <c r="F55" i="9"/>
  <c r="H54" i="9"/>
  <c r="G54" i="9"/>
  <c r="F54" i="9"/>
  <c r="H53" i="9"/>
  <c r="G53" i="9"/>
  <c r="F53" i="9"/>
  <c r="E53" i="9"/>
  <c r="B53" i="9" s="1"/>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H39" i="9"/>
  <c r="G39" i="9"/>
  <c r="F39" i="9"/>
  <c r="H38" i="9"/>
  <c r="G38" i="9"/>
  <c r="E38" i="9" s="1"/>
  <c r="F38" i="9"/>
  <c r="B38" i="9"/>
  <c r="H37" i="9"/>
  <c r="G37" i="9"/>
  <c r="F37" i="9"/>
  <c r="H36" i="9"/>
  <c r="G36" i="9"/>
  <c r="E36" i="9" s="1"/>
  <c r="F36" i="9"/>
  <c r="H35" i="9"/>
  <c r="G35" i="9"/>
  <c r="E35" i="9" s="1"/>
  <c r="F35" i="9"/>
  <c r="H34" i="9"/>
  <c r="G34" i="9"/>
  <c r="F34" i="9"/>
  <c r="H33" i="9"/>
  <c r="E33" i="9" s="1"/>
  <c r="B33" i="9" s="1"/>
  <c r="G33" i="9"/>
  <c r="F33" i="9"/>
  <c r="H32" i="9"/>
  <c r="E32" i="9" s="1"/>
  <c r="G32" i="9"/>
  <c r="F32" i="9"/>
  <c r="H31" i="9"/>
  <c r="G31" i="9"/>
  <c r="F31" i="9"/>
  <c r="H30" i="9"/>
  <c r="G30" i="9"/>
  <c r="F30" i="9"/>
  <c r="H29" i="9"/>
  <c r="G29" i="9"/>
  <c r="F29" i="9"/>
  <c r="H28" i="9"/>
  <c r="E28" i="9" s="1"/>
  <c r="G28" i="9"/>
  <c r="F28" i="9"/>
  <c r="H27" i="9"/>
  <c r="G27" i="9"/>
  <c r="F27" i="9"/>
  <c r="H26" i="9"/>
  <c r="G26" i="9"/>
  <c r="E26" i="9" s="1"/>
  <c r="B26" i="9" s="1"/>
  <c r="F26" i="9"/>
  <c r="H25" i="9"/>
  <c r="E25" i="9" s="1"/>
  <c r="B25" i="9" s="1"/>
  <c r="G25" i="9"/>
  <c r="F25" i="9"/>
  <c r="F24" i="9"/>
  <c r="F4" i="9"/>
  <c r="O3" i="9"/>
  <c r="G296" i="9" s="1"/>
  <c r="I3" i="9"/>
  <c r="H3" i="9"/>
  <c r="G3" i="9"/>
  <c r="D104" i="8"/>
  <c r="I41" i="3" s="1"/>
  <c r="D97" i="8"/>
  <c r="D92" i="8"/>
  <c r="D87" i="8"/>
  <c r="D82" i="8"/>
  <c r="D77" i="8"/>
  <c r="D72" i="8"/>
  <c r="D67" i="8"/>
  <c r="D62" i="8"/>
  <c r="D57" i="8"/>
  <c r="C1634" i="1" s="1"/>
  <c r="D52" i="8"/>
  <c r="D46" i="8"/>
  <c r="D37" i="8"/>
  <c r="D27" i="8"/>
  <c r="D18" i="8"/>
  <c r="C1595" i="1" s="1"/>
  <c r="D8" i="8"/>
  <c r="E44" i="7"/>
  <c r="I36" i="3" s="1"/>
  <c r="D44" i="7"/>
  <c r="E39" i="7"/>
  <c r="D39" i="7"/>
  <c r="D38" i="7" s="1"/>
  <c r="E30" i="7"/>
  <c r="D1563" i="1" s="1"/>
  <c r="D30" i="7"/>
  <c r="E23" i="7"/>
  <c r="D1556" i="1" s="1"/>
  <c r="D23" i="7"/>
  <c r="D22" i="7"/>
  <c r="E14" i="7"/>
  <c r="D14" i="7"/>
  <c r="E7" i="7"/>
  <c r="E6" i="7" s="1"/>
  <c r="D7" i="7"/>
  <c r="D6" i="7" s="1"/>
  <c r="D5" i="7" s="1"/>
  <c r="F140" i="6"/>
  <c r="F139" i="6"/>
  <c r="F138" i="6"/>
  <c r="F137" i="6"/>
  <c r="F136" i="6"/>
  <c r="F135" i="6"/>
  <c r="F134" i="6"/>
  <c r="F133" i="6"/>
  <c r="F132" i="6"/>
  <c r="F131" i="6"/>
  <c r="E130" i="6"/>
  <c r="E129" i="6" s="1"/>
  <c r="D1525" i="1" s="1"/>
  <c r="D130" i="6"/>
  <c r="D129" i="6" s="1"/>
  <c r="F128" i="6"/>
  <c r="F127" i="6"/>
  <c r="F126" i="6"/>
  <c r="F125" i="6"/>
  <c r="F124" i="6"/>
  <c r="F123" i="6"/>
  <c r="E122" i="6"/>
  <c r="D1518" i="1" s="1"/>
  <c r="D122" i="6"/>
  <c r="F122" i="6" s="1"/>
  <c r="F121" i="6"/>
  <c r="F120" i="6"/>
  <c r="F119" i="6"/>
  <c r="F118" i="6"/>
  <c r="E118" i="6"/>
  <c r="D1514" i="1" s="1"/>
  <c r="H1514" i="1" s="1"/>
  <c r="D118" i="6"/>
  <c r="F117" i="6"/>
  <c r="F116" i="6"/>
  <c r="E115" i="6"/>
  <c r="D1511" i="1" s="1"/>
  <c r="H1511" i="1" s="1"/>
  <c r="D115" i="6"/>
  <c r="F113" i="6"/>
  <c r="F112" i="6"/>
  <c r="F111" i="6"/>
  <c r="F110" i="6"/>
  <c r="F109" i="6"/>
  <c r="F108" i="6"/>
  <c r="E107" i="6"/>
  <c r="D107" i="6"/>
  <c r="F106" i="6"/>
  <c r="F105" i="6"/>
  <c r="F104" i="6"/>
  <c r="F103" i="6"/>
  <c r="F102" i="6"/>
  <c r="F101" i="6"/>
  <c r="F100" i="6"/>
  <c r="F99" i="6"/>
  <c r="E99" i="6"/>
  <c r="D99" i="6"/>
  <c r="F98" i="6"/>
  <c r="F97" i="6"/>
  <c r="F96" i="6"/>
  <c r="F95" i="6"/>
  <c r="E94" i="6"/>
  <c r="D94" i="6"/>
  <c r="D89" i="6" s="1"/>
  <c r="F89" i="6" s="1"/>
  <c r="F93" i="6"/>
  <c r="F92" i="6"/>
  <c r="F91" i="6"/>
  <c r="F90" i="6"/>
  <c r="E90" i="6"/>
  <c r="E89" i="6" s="1"/>
  <c r="D1485" i="1" s="1"/>
  <c r="D90"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1435" i="1" s="1"/>
  <c r="G1435" i="1" s="1"/>
  <c r="D39" i="6"/>
  <c r="F38" i="6"/>
  <c r="F37" i="6"/>
  <c r="E36" i="6"/>
  <c r="D36" i="6"/>
  <c r="D35"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3" i="6" s="1"/>
  <c r="F12" i="6"/>
  <c r="F11" i="6"/>
  <c r="E10" i="6"/>
  <c r="D10" i="6"/>
  <c r="D5"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D255" i="5" s="1"/>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1215" i="1" s="1"/>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G336" i="9" s="1"/>
  <c r="F174" i="5"/>
  <c r="F173" i="5"/>
  <c r="F172" i="5"/>
  <c r="E171" i="5"/>
  <c r="D1176" i="1" s="1"/>
  <c r="D171" i="5"/>
  <c r="F171" i="5" s="1"/>
  <c r="F170" i="5"/>
  <c r="F169" i="5"/>
  <c r="F168" i="5"/>
  <c r="F167" i="5"/>
  <c r="F166" i="5"/>
  <c r="E165" i="5"/>
  <c r="D1170" i="1" s="1"/>
  <c r="G1170" i="1" s="1"/>
  <c r="D165" i="5"/>
  <c r="F164" i="5"/>
  <c r="F163" i="5"/>
  <c r="F162" i="5"/>
  <c r="F161" i="5"/>
  <c r="F160" i="5"/>
  <c r="F159" i="5"/>
  <c r="F158" i="5"/>
  <c r="F157" i="5"/>
  <c r="F156" i="5"/>
  <c r="F155" i="5"/>
  <c r="F154" i="5"/>
  <c r="F153" i="5"/>
  <c r="F152" i="5"/>
  <c r="F151" i="5"/>
  <c r="F150" i="5"/>
  <c r="E150" i="5"/>
  <c r="E147" i="5" s="1"/>
  <c r="D1152" i="1" s="1"/>
  <c r="G1152" i="1" s="1"/>
  <c r="D150" i="5"/>
  <c r="D147" i="5" s="1"/>
  <c r="F149" i="5"/>
  <c r="F148" i="5"/>
  <c r="F146" i="5"/>
  <c r="F145" i="5"/>
  <c r="F144" i="5"/>
  <c r="E143" i="5"/>
  <c r="D1148" i="1" s="1"/>
  <c r="D143" i="5"/>
  <c r="F143" i="5" s="1"/>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82" i="5"/>
  <c r="F82" i="5" s="1"/>
  <c r="F81" i="5"/>
  <c r="F80" i="5"/>
  <c r="F79" i="5"/>
  <c r="F78" i="5"/>
  <c r="F77" i="5"/>
  <c r="E76" i="5"/>
  <c r="D76" i="5"/>
  <c r="F76" i="5" s="1"/>
  <c r="F75" i="5"/>
  <c r="F74" i="5"/>
  <c r="F73" i="5"/>
  <c r="F72" i="5"/>
  <c r="E71" i="5"/>
  <c r="F71" i="5" s="1"/>
  <c r="D71" i="5"/>
  <c r="F68" i="5"/>
  <c r="F67" i="5"/>
  <c r="F66" i="5"/>
  <c r="F65" i="5"/>
  <c r="F64" i="5"/>
  <c r="E63" i="5"/>
  <c r="D1068" i="1" s="1"/>
  <c r="H1068" i="1" s="1"/>
  <c r="D63" i="5"/>
  <c r="F63" i="5" s="1"/>
  <c r="F62" i="5"/>
  <c r="F61" i="5"/>
  <c r="F60" i="5"/>
  <c r="F59" i="5"/>
  <c r="F58" i="5"/>
  <c r="F57" i="5"/>
  <c r="F56" i="5"/>
  <c r="E56" i="5"/>
  <c r="D1061" i="1" s="1"/>
  <c r="H1061" i="1" s="1"/>
  <c r="D56" i="5"/>
  <c r="F55" i="5"/>
  <c r="F54" i="5"/>
  <c r="F53" i="5"/>
  <c r="E52" i="5"/>
  <c r="D52" i="5"/>
  <c r="F52" i="5" s="1"/>
  <c r="F51" i="5"/>
  <c r="F50" i="5"/>
  <c r="F49" i="5"/>
  <c r="F48" i="5"/>
  <c r="F47" i="5"/>
  <c r="F46" i="5"/>
  <c r="E45" i="5"/>
  <c r="D1050" i="1" s="1"/>
  <c r="H1050" i="1" s="1"/>
  <c r="D45" i="5"/>
  <c r="D12" i="5" s="1"/>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E430" i="4" s="1"/>
  <c r="D432" i="4"/>
  <c r="E428" i="4"/>
  <c r="D423" i="1" s="1"/>
  <c r="D428" i="4"/>
  <c r="F427" i="4"/>
  <c r="E427" i="4"/>
  <c r="D422" i="1" s="1"/>
  <c r="H422" i="1" s="1"/>
  <c r="D427" i="4"/>
  <c r="D648" i="4" s="1"/>
  <c r="F648" i="4" s="1"/>
  <c r="E426" i="4"/>
  <c r="D421" i="1" s="1"/>
  <c r="H421" i="1" s="1"/>
  <c r="D426" i="4"/>
  <c r="D647" i="4" s="1"/>
  <c r="F421" i="4"/>
  <c r="F420" i="4"/>
  <c r="F419" i="4"/>
  <c r="F416" i="4"/>
  <c r="F415" i="4"/>
  <c r="F414" i="4"/>
  <c r="F413" i="4"/>
  <c r="E412" i="4"/>
  <c r="D412" i="4"/>
  <c r="F411" i="4"/>
  <c r="E410" i="4"/>
  <c r="D410" i="4"/>
  <c r="F410" i="4" s="1"/>
  <c r="F409" i="4"/>
  <c r="F408" i="4"/>
  <c r="E407" i="4"/>
  <c r="E406" i="4" s="1"/>
  <c r="D407" i="4"/>
  <c r="D406" i="4" s="1"/>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E362" i="4"/>
  <c r="F362" i="4" s="1"/>
  <c r="D362" i="4"/>
  <c r="D361" i="4"/>
  <c r="F359" i="4"/>
  <c r="E358" i="4"/>
  <c r="D358" i="4"/>
  <c r="F358" i="4" s="1"/>
  <c r="F357" i="4"/>
  <c r="F356"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7" i="4"/>
  <c r="F276" i="4"/>
  <c r="F275" i="4"/>
  <c r="F274" i="4"/>
  <c r="E274" i="4"/>
  <c r="D274" i="4"/>
  <c r="E273" i="4"/>
  <c r="F272" i="4"/>
  <c r="F271" i="4"/>
  <c r="F270" i="4"/>
  <c r="E269" i="4"/>
  <c r="E262" i="4" s="1"/>
  <c r="D258" i="1"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49" i="4"/>
  <c r="F248" i="4"/>
  <c r="F247" i="4"/>
  <c r="E246" i="4"/>
  <c r="F246" i="4" s="1"/>
  <c r="D246" i="4"/>
  <c r="F245" i="4"/>
  <c r="F244" i="4"/>
  <c r="F243" i="4"/>
  <c r="E242" i="4"/>
  <c r="D242" i="4"/>
  <c r="F242" i="4" s="1"/>
  <c r="F241" i="4"/>
  <c r="F240" i="4"/>
  <c r="F239" i="4"/>
  <c r="F238" i="4"/>
  <c r="E237" i="4"/>
  <c r="D237" i="4"/>
  <c r="F236" i="4"/>
  <c r="F235" i="4"/>
  <c r="E234" i="4"/>
  <c r="D234" i="4"/>
  <c r="F234" i="4" s="1"/>
  <c r="F233" i="4"/>
  <c r="F232" i="4"/>
  <c r="F231" i="4"/>
  <c r="E231" i="4"/>
  <c r="D231" i="4"/>
  <c r="D230" i="4"/>
  <c r="F229" i="4"/>
  <c r="F228" i="4"/>
  <c r="F227" i="4"/>
  <c r="F226" i="4"/>
  <c r="E225" i="4"/>
  <c r="D225" i="4"/>
  <c r="F224" i="4"/>
  <c r="F223" i="4"/>
  <c r="E222" i="4"/>
  <c r="E221" i="4" s="1"/>
  <c r="D222" i="4"/>
  <c r="D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E153" i="4"/>
  <c r="F153" i="4" s="1"/>
  <c r="D153" i="4"/>
  <c r="F151" i="4"/>
  <c r="F150" i="4"/>
  <c r="F149" i="4"/>
  <c r="F148" i="4"/>
  <c r="F147" i="4"/>
  <c r="F146" i="4"/>
  <c r="F145" i="4"/>
  <c r="F144" i="4"/>
  <c r="F143" i="4"/>
  <c r="F142" i="4"/>
  <c r="F141" i="4"/>
  <c r="E141" i="4"/>
  <c r="E140" i="4" s="1"/>
  <c r="D141" i="4"/>
  <c r="D140" i="4"/>
  <c r="F140" i="4" s="1"/>
  <c r="F139" i="4"/>
  <c r="F138" i="4"/>
  <c r="F137" i="4"/>
  <c r="F136" i="4"/>
  <c r="E135" i="4"/>
  <c r="D135" i="4"/>
  <c r="F135" i="4" s="1"/>
  <c r="E134" i="4"/>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3" i="4"/>
  <c r="F72" i="4"/>
  <c r="F71" i="4"/>
  <c r="E71" i="4"/>
  <c r="D71" i="4"/>
  <c r="F70" i="4"/>
  <c r="F69" i="4"/>
  <c r="F68" i="4"/>
  <c r="E68" i="4"/>
  <c r="D68" i="4"/>
  <c r="F67" i="4"/>
  <c r="F66" i="4"/>
  <c r="F65" i="4"/>
  <c r="E64" i="4"/>
  <c r="D64" i="4"/>
  <c r="F63" i="4"/>
  <c r="F62" i="4"/>
  <c r="E61" i="4"/>
  <c r="F61" i="4" s="1"/>
  <c r="D61" i="4"/>
  <c r="F60" i="4"/>
  <c r="F59" i="4"/>
  <c r="E58" i="4"/>
  <c r="F58" i="4" s="1"/>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3" i="1" s="1"/>
  <c r="H13" i="1" s="1"/>
  <c r="D17" i="4"/>
  <c r="F17" i="4" s="1"/>
  <c r="F16" i="4"/>
  <c r="F15" i="4"/>
  <c r="F14" i="4"/>
  <c r="F13" i="4"/>
  <c r="F12" i="4"/>
  <c r="F11" i="4"/>
  <c r="F10" i="4"/>
  <c r="F9" i="4"/>
  <c r="E8" i="4"/>
  <c r="D4" i="1" s="1"/>
  <c r="D8" i="4"/>
  <c r="G41" i="3"/>
  <c r="B41" i="3"/>
  <c r="G40" i="3"/>
  <c r="B40" i="3"/>
  <c r="G39" i="3"/>
  <c r="B39" i="3"/>
  <c r="H38" i="3"/>
  <c r="G38" i="3"/>
  <c r="B38" i="3"/>
  <c r="H36" i="3"/>
  <c r="G36" i="3"/>
  <c r="B36" i="3"/>
  <c r="H35" i="3"/>
  <c r="G35" i="3"/>
  <c r="B35" i="3"/>
  <c r="H34" i="3"/>
  <c r="G34" i="3"/>
  <c r="B34" i="3"/>
  <c r="H33"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C1685" i="1"/>
  <c r="G1685" i="1" s="1"/>
  <c r="C1684" i="1"/>
  <c r="G1684" i="1" s="1"/>
  <c r="C1683" i="1"/>
  <c r="H1683" i="1" s="1"/>
  <c r="C1682" i="1"/>
  <c r="H1680" i="1"/>
  <c r="G1680" i="1"/>
  <c r="C1680" i="1"/>
  <c r="C1679" i="1"/>
  <c r="H1679" i="1" s="1"/>
  <c r="C1678" i="1"/>
  <c r="H1677" i="1"/>
  <c r="G1677" i="1"/>
  <c r="C1677" i="1"/>
  <c r="H1676" i="1"/>
  <c r="G1676" i="1"/>
  <c r="C1676" i="1"/>
  <c r="C1675" i="1"/>
  <c r="H1675" i="1" s="1"/>
  <c r="C1674" i="1"/>
  <c r="H1673" i="1"/>
  <c r="G1673" i="1"/>
  <c r="C1673" i="1"/>
  <c r="H1672" i="1"/>
  <c r="G1672" i="1"/>
  <c r="C1672" i="1"/>
  <c r="G1671" i="1"/>
  <c r="C1671" i="1"/>
  <c r="H1671" i="1" s="1"/>
  <c r="C1670" i="1"/>
  <c r="H1669" i="1"/>
  <c r="G1669" i="1"/>
  <c r="C1669" i="1"/>
  <c r="H1668" i="1"/>
  <c r="G1668" i="1"/>
  <c r="C1668" i="1"/>
  <c r="G1667" i="1"/>
  <c r="C1667" i="1"/>
  <c r="H1667" i="1" s="1"/>
  <c r="C1666" i="1"/>
  <c r="H1665" i="1"/>
  <c r="G1665" i="1"/>
  <c r="C1665" i="1"/>
  <c r="H1664" i="1"/>
  <c r="G1664" i="1"/>
  <c r="C1664" i="1"/>
  <c r="C1663" i="1"/>
  <c r="H1663" i="1" s="1"/>
  <c r="C1662" i="1"/>
  <c r="H1661" i="1"/>
  <c r="G1661" i="1"/>
  <c r="C1661" i="1"/>
  <c r="H1660" i="1"/>
  <c r="G1660" i="1"/>
  <c r="C1660" i="1"/>
  <c r="C1659" i="1"/>
  <c r="H1659" i="1" s="1"/>
  <c r="C1658" i="1"/>
  <c r="H1657" i="1"/>
  <c r="G1657" i="1"/>
  <c r="C1657" i="1"/>
  <c r="H1656" i="1"/>
  <c r="G1656" i="1"/>
  <c r="C1656" i="1"/>
  <c r="G1655" i="1"/>
  <c r="C1655" i="1"/>
  <c r="H1655" i="1" s="1"/>
  <c r="C1654" i="1"/>
  <c r="H1653" i="1"/>
  <c r="G1653" i="1"/>
  <c r="C1653" i="1"/>
  <c r="H1652" i="1"/>
  <c r="G1652" i="1"/>
  <c r="C1652" i="1"/>
  <c r="G1651" i="1"/>
  <c r="C1651" i="1"/>
  <c r="H1651" i="1" s="1"/>
  <c r="C1650" i="1"/>
  <c r="H1649" i="1"/>
  <c r="G1649" i="1"/>
  <c r="C1649" i="1"/>
  <c r="H1648" i="1"/>
  <c r="G1648" i="1"/>
  <c r="C1648" i="1"/>
  <c r="C1647" i="1"/>
  <c r="H1647" i="1" s="1"/>
  <c r="C1646" i="1"/>
  <c r="H1645" i="1"/>
  <c r="G1645" i="1"/>
  <c r="C1645" i="1"/>
  <c r="H1644" i="1"/>
  <c r="G1644" i="1"/>
  <c r="C1644" i="1"/>
  <c r="C1643" i="1"/>
  <c r="H1643" i="1" s="1"/>
  <c r="C1642" i="1"/>
  <c r="H1641" i="1"/>
  <c r="G1641" i="1"/>
  <c r="C1641" i="1"/>
  <c r="H1640" i="1"/>
  <c r="G1640" i="1"/>
  <c r="C1640" i="1"/>
  <c r="G1639" i="1"/>
  <c r="C1639" i="1"/>
  <c r="H1639" i="1" s="1"/>
  <c r="C1638" i="1"/>
  <c r="H1637" i="1"/>
  <c r="G1637" i="1"/>
  <c r="C1637" i="1"/>
  <c r="C1636" i="1"/>
  <c r="H1636" i="1" s="1"/>
  <c r="C1635" i="1"/>
  <c r="H1635" i="1" s="1"/>
  <c r="H1633" i="1"/>
  <c r="G1633" i="1"/>
  <c r="C1633" i="1"/>
  <c r="H1632" i="1"/>
  <c r="G1632" i="1"/>
  <c r="C1632" i="1"/>
  <c r="C1631" i="1"/>
  <c r="H1631" i="1" s="1"/>
  <c r="C1630" i="1"/>
  <c r="H1629" i="1"/>
  <c r="G1629" i="1"/>
  <c r="C1629" i="1"/>
  <c r="C1627" i="1"/>
  <c r="H1627" i="1" s="1"/>
  <c r="C1626" i="1"/>
  <c r="H1625" i="1"/>
  <c r="G1625" i="1"/>
  <c r="C1625" i="1"/>
  <c r="H1624" i="1"/>
  <c r="G1624" i="1"/>
  <c r="C1624" i="1"/>
  <c r="G1623" i="1"/>
  <c r="C1623" i="1"/>
  <c r="H1623" i="1" s="1"/>
  <c r="C1620" i="1"/>
  <c r="H1620" i="1" s="1"/>
  <c r="G1619" i="1"/>
  <c r="C1619" i="1"/>
  <c r="H1619" i="1" s="1"/>
  <c r="C1618" i="1"/>
  <c r="H1617" i="1"/>
  <c r="G1617" i="1"/>
  <c r="C1617" i="1"/>
  <c r="H1616" i="1"/>
  <c r="G1616" i="1"/>
  <c r="C1616" i="1"/>
  <c r="C1615" i="1"/>
  <c r="H1615" i="1" s="1"/>
  <c r="C1614" i="1"/>
  <c r="G1614" i="1" s="1"/>
  <c r="G1613" i="1"/>
  <c r="C1613" i="1"/>
  <c r="H1613" i="1" s="1"/>
  <c r="C1612" i="1"/>
  <c r="H1612" i="1" s="1"/>
  <c r="C1611" i="1"/>
  <c r="H1611" i="1" s="1"/>
  <c r="C1610" i="1"/>
  <c r="G1610" i="1" s="1"/>
  <c r="H1609" i="1"/>
  <c r="C1609" i="1"/>
  <c r="G1609" i="1" s="1"/>
  <c r="G1608" i="1"/>
  <c r="C1608" i="1"/>
  <c r="H1608" i="1" s="1"/>
  <c r="C1607" i="1"/>
  <c r="H1607" i="1" s="1"/>
  <c r="C1606" i="1"/>
  <c r="G1606" i="1" s="1"/>
  <c r="H1605" i="1"/>
  <c r="G1605" i="1"/>
  <c r="C1605" i="1"/>
  <c r="C1604" i="1"/>
  <c r="H1604" i="1" s="1"/>
  <c r="G1603" i="1"/>
  <c r="C1603" i="1"/>
  <c r="H1603" i="1" s="1"/>
  <c r="H1601" i="1"/>
  <c r="C1601" i="1"/>
  <c r="G1601" i="1" s="1"/>
  <c r="H1600" i="1"/>
  <c r="G1600" i="1"/>
  <c r="C1600" i="1"/>
  <c r="C1599" i="1"/>
  <c r="H1599" i="1" s="1"/>
  <c r="H1598" i="1"/>
  <c r="C1598" i="1"/>
  <c r="G1598" i="1" s="1"/>
  <c r="H1597" i="1"/>
  <c r="G1597" i="1"/>
  <c r="C1597" i="1"/>
  <c r="C1596" i="1"/>
  <c r="H1596" i="1" s="1"/>
  <c r="C1594" i="1"/>
  <c r="G1594" i="1" s="1"/>
  <c r="H1593" i="1"/>
  <c r="C1593" i="1"/>
  <c r="G1593" i="1" s="1"/>
  <c r="H1592" i="1"/>
  <c r="G1592" i="1"/>
  <c r="C1592" i="1"/>
  <c r="C1591" i="1"/>
  <c r="H1591" i="1" s="1"/>
  <c r="C1590" i="1"/>
  <c r="G1590" i="1" s="1"/>
  <c r="C1589" i="1"/>
  <c r="G1589" i="1" s="1"/>
  <c r="C1588" i="1"/>
  <c r="H1588" i="1" s="1"/>
  <c r="C1587" i="1"/>
  <c r="H1587" i="1" s="1"/>
  <c r="C1586" i="1"/>
  <c r="G1586" i="1" s="1"/>
  <c r="H1584" i="1"/>
  <c r="G1584" i="1"/>
  <c r="C1584" i="1"/>
  <c r="C1582" i="1"/>
  <c r="G1582" i="1" s="1"/>
  <c r="D1581" i="1"/>
  <c r="G1581" i="1" s="1"/>
  <c r="C1581" i="1"/>
  <c r="H1580" i="1"/>
  <c r="D1580" i="1"/>
  <c r="C1580" i="1"/>
  <c r="J1580" i="1" s="1"/>
  <c r="D1579" i="1"/>
  <c r="C1579" i="1"/>
  <c r="D1578" i="1"/>
  <c r="G1578" i="1" s="1"/>
  <c r="C1578" i="1"/>
  <c r="C1577" i="1"/>
  <c r="D1576" i="1"/>
  <c r="G1576" i="1" s="1"/>
  <c r="C1576" i="1"/>
  <c r="H1575" i="1"/>
  <c r="D1575" i="1"/>
  <c r="C1575" i="1"/>
  <c r="D1574" i="1"/>
  <c r="C1574" i="1"/>
  <c r="H1574" i="1" s="1"/>
  <c r="G1573" i="1"/>
  <c r="D1573" i="1"/>
  <c r="C1573" i="1"/>
  <c r="J1573" i="1" s="1"/>
  <c r="D1572" i="1"/>
  <c r="G1572" i="1" s="1"/>
  <c r="C1572" i="1"/>
  <c r="C1571" i="1"/>
  <c r="G1570" i="1"/>
  <c r="D1570" i="1"/>
  <c r="C1570" i="1"/>
  <c r="D1569" i="1"/>
  <c r="H1569" i="1" s="1"/>
  <c r="C1569" i="1"/>
  <c r="D1568" i="1"/>
  <c r="C1568" i="1"/>
  <c r="H1568" i="1" s="1"/>
  <c r="G1567" i="1"/>
  <c r="D1567" i="1"/>
  <c r="C1567" i="1"/>
  <c r="J1567" i="1" s="1"/>
  <c r="D1566" i="1"/>
  <c r="G1566" i="1" s="1"/>
  <c r="C1566" i="1"/>
  <c r="D1565" i="1"/>
  <c r="H1565" i="1" s="1"/>
  <c r="C1565" i="1"/>
  <c r="J1565" i="1" s="1"/>
  <c r="D1564" i="1"/>
  <c r="C1564" i="1"/>
  <c r="H1564" i="1" s="1"/>
  <c r="C1563" i="1"/>
  <c r="D1562" i="1"/>
  <c r="C1562" i="1"/>
  <c r="J1562" i="1" s="1"/>
  <c r="D1561" i="1"/>
  <c r="G1561" i="1" s="1"/>
  <c r="C1561" i="1"/>
  <c r="G1560" i="1"/>
  <c r="D1560" i="1"/>
  <c r="H1560" i="1" s="1"/>
  <c r="C1560" i="1"/>
  <c r="J1560" i="1" s="1"/>
  <c r="D1559" i="1"/>
  <c r="C1559" i="1"/>
  <c r="H1559" i="1" s="1"/>
  <c r="D1558" i="1"/>
  <c r="C1558" i="1"/>
  <c r="J1558" i="1" s="1"/>
  <c r="D1557" i="1"/>
  <c r="G1557" i="1" s="1"/>
  <c r="C1557" i="1"/>
  <c r="C1556" i="1"/>
  <c r="C1555" i="1"/>
  <c r="D1554" i="1"/>
  <c r="C1554" i="1"/>
  <c r="D1553" i="1"/>
  <c r="G1553" i="1" s="1"/>
  <c r="C1553" i="1"/>
  <c r="H1552" i="1"/>
  <c r="D1552" i="1"/>
  <c r="G1552" i="1" s="1"/>
  <c r="I1552" i="1" s="1"/>
  <c r="C1552" i="1"/>
  <c r="J1552" i="1" s="1"/>
  <c r="D1551" i="1"/>
  <c r="C1551" i="1"/>
  <c r="D1550" i="1"/>
  <c r="C1550" i="1"/>
  <c r="J1550" i="1" s="1"/>
  <c r="D1549" i="1"/>
  <c r="G1549" i="1" s="1"/>
  <c r="C1549" i="1"/>
  <c r="D1548" i="1"/>
  <c r="H1548" i="1" s="1"/>
  <c r="C1548" i="1"/>
  <c r="D1547" i="1"/>
  <c r="J1547" i="1" s="1"/>
  <c r="C1547" i="1"/>
  <c r="H1546" i="1"/>
  <c r="G1546" i="1"/>
  <c r="D1546" i="1"/>
  <c r="J1546" i="1" s="1"/>
  <c r="C1546" i="1"/>
  <c r="D1545" i="1"/>
  <c r="C1545" i="1"/>
  <c r="G1545" i="1" s="1"/>
  <c r="D1544" i="1"/>
  <c r="G1544" i="1" s="1"/>
  <c r="C1544" i="1"/>
  <c r="D1543" i="1"/>
  <c r="H1543" i="1" s="1"/>
  <c r="C1543" i="1"/>
  <c r="H1542" i="1"/>
  <c r="G1542" i="1"/>
  <c r="D1542" i="1"/>
  <c r="J1542" i="1" s="1"/>
  <c r="C1542" i="1"/>
  <c r="D1541" i="1"/>
  <c r="C1541" i="1"/>
  <c r="C1540" i="1"/>
  <c r="C1539" i="1"/>
  <c r="C1538" i="1"/>
  <c r="D1536" i="1"/>
  <c r="C1536" i="1"/>
  <c r="D1535" i="1"/>
  <c r="H1535" i="1" s="1"/>
  <c r="C1535" i="1"/>
  <c r="D1534" i="1"/>
  <c r="H1534" i="1" s="1"/>
  <c r="C1534" i="1"/>
  <c r="D1533" i="1"/>
  <c r="C1533" i="1"/>
  <c r="D1532" i="1"/>
  <c r="C1532" i="1"/>
  <c r="G1532" i="1" s="1"/>
  <c r="H1531" i="1"/>
  <c r="D1531" i="1"/>
  <c r="C1531" i="1"/>
  <c r="H1530" i="1"/>
  <c r="G1530" i="1"/>
  <c r="D1530" i="1"/>
  <c r="C1530" i="1"/>
  <c r="H1529" i="1"/>
  <c r="G1529" i="1"/>
  <c r="D1529" i="1"/>
  <c r="C1529" i="1"/>
  <c r="H1528" i="1"/>
  <c r="G1528" i="1"/>
  <c r="D1528" i="1"/>
  <c r="C1528" i="1"/>
  <c r="H1527" i="1"/>
  <c r="G1527" i="1"/>
  <c r="D1527" i="1"/>
  <c r="C1527" i="1"/>
  <c r="C1526" i="1"/>
  <c r="C1525" i="1"/>
  <c r="H1524" i="1"/>
  <c r="G1524" i="1"/>
  <c r="D1524" i="1"/>
  <c r="C1524" i="1"/>
  <c r="H1523" i="1"/>
  <c r="G1523" i="1"/>
  <c r="D1523" i="1"/>
  <c r="C1523" i="1"/>
  <c r="D1522" i="1"/>
  <c r="H1522" i="1" s="1"/>
  <c r="C1522" i="1"/>
  <c r="H1521" i="1"/>
  <c r="G1521" i="1"/>
  <c r="D1521" i="1"/>
  <c r="C1521" i="1"/>
  <c r="H1520" i="1"/>
  <c r="G1520" i="1"/>
  <c r="D1520" i="1"/>
  <c r="C1520" i="1"/>
  <c r="H1519" i="1"/>
  <c r="G1519" i="1"/>
  <c r="D1519" i="1"/>
  <c r="C1519" i="1"/>
  <c r="C1518" i="1"/>
  <c r="H1517" i="1"/>
  <c r="D1517" i="1"/>
  <c r="G1517" i="1" s="1"/>
  <c r="C1517" i="1"/>
  <c r="H1516" i="1"/>
  <c r="G1516" i="1"/>
  <c r="D1516" i="1"/>
  <c r="C1516" i="1"/>
  <c r="D1515" i="1"/>
  <c r="H1515" i="1" s="1"/>
  <c r="C1515" i="1"/>
  <c r="C1514" i="1"/>
  <c r="D1513" i="1"/>
  <c r="H1513" i="1" s="1"/>
  <c r="C1513" i="1"/>
  <c r="G1512" i="1"/>
  <c r="D1512" i="1"/>
  <c r="H1512" i="1" s="1"/>
  <c r="C1512" i="1"/>
  <c r="C1511" i="1"/>
  <c r="D1509" i="1"/>
  <c r="H1509" i="1" s="1"/>
  <c r="C1509" i="1"/>
  <c r="H1508" i="1"/>
  <c r="D1508" i="1"/>
  <c r="G1508" i="1" s="1"/>
  <c r="C1508" i="1"/>
  <c r="H1507" i="1"/>
  <c r="D1507" i="1"/>
  <c r="G1507" i="1" s="1"/>
  <c r="C1507" i="1"/>
  <c r="H1506" i="1"/>
  <c r="D1506" i="1"/>
  <c r="G1506" i="1" s="1"/>
  <c r="C1506" i="1"/>
  <c r="H1505" i="1"/>
  <c r="D1505" i="1"/>
  <c r="G1505" i="1" s="1"/>
  <c r="C1505" i="1"/>
  <c r="H1504" i="1"/>
  <c r="G1504" i="1"/>
  <c r="D1504" i="1"/>
  <c r="C1504" i="1"/>
  <c r="D1503" i="1"/>
  <c r="H1503" i="1" s="1"/>
  <c r="C1503" i="1"/>
  <c r="H1502" i="1"/>
  <c r="G1502" i="1"/>
  <c r="D1502" i="1"/>
  <c r="C1502" i="1"/>
  <c r="H1501" i="1"/>
  <c r="G1501" i="1"/>
  <c r="D1501" i="1"/>
  <c r="C1501" i="1"/>
  <c r="H1500" i="1"/>
  <c r="D1500" i="1"/>
  <c r="G1500" i="1" s="1"/>
  <c r="C1500" i="1"/>
  <c r="H1499" i="1"/>
  <c r="G1499" i="1"/>
  <c r="D1499" i="1"/>
  <c r="C1499" i="1"/>
  <c r="H1498" i="1"/>
  <c r="G1498" i="1"/>
  <c r="D1498" i="1"/>
  <c r="C1498" i="1"/>
  <c r="H1497" i="1"/>
  <c r="G1497" i="1"/>
  <c r="D1497" i="1"/>
  <c r="C1497" i="1"/>
  <c r="H1496" i="1"/>
  <c r="G1496" i="1"/>
  <c r="D1496" i="1"/>
  <c r="C1496" i="1"/>
  <c r="H1495" i="1"/>
  <c r="G1495" i="1"/>
  <c r="D1495" i="1"/>
  <c r="C1495" i="1"/>
  <c r="H1494" i="1"/>
  <c r="D1494" i="1"/>
  <c r="G1494" i="1" s="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D1487" i="1"/>
  <c r="G1487" i="1" s="1"/>
  <c r="C1487" i="1"/>
  <c r="C1486" i="1"/>
  <c r="C1485" i="1"/>
  <c r="D1484" i="1"/>
  <c r="G1484" i="1" s="1"/>
  <c r="C1484" i="1"/>
  <c r="D1483" i="1"/>
  <c r="G1483" i="1" s="1"/>
  <c r="C1483" i="1"/>
  <c r="D1482" i="1"/>
  <c r="G1482" i="1" s="1"/>
  <c r="C1482" i="1"/>
  <c r="D1481" i="1"/>
  <c r="G1481" i="1" s="1"/>
  <c r="C1481" i="1"/>
  <c r="D1480" i="1"/>
  <c r="G1480" i="1" s="1"/>
  <c r="C1480" i="1"/>
  <c r="H1479" i="1"/>
  <c r="G1479" i="1"/>
  <c r="D1479" i="1"/>
  <c r="C1479" i="1"/>
  <c r="D1478" i="1"/>
  <c r="G1478" i="1" s="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D1460" i="1"/>
  <c r="G1460" i="1" s="1"/>
  <c r="C1460" i="1"/>
  <c r="H1459" i="1"/>
  <c r="G1459" i="1"/>
  <c r="D1459" i="1"/>
  <c r="C1459" i="1"/>
  <c r="H1458" i="1"/>
  <c r="G1458" i="1"/>
  <c r="D1458" i="1"/>
  <c r="C1458" i="1"/>
  <c r="C1457" i="1"/>
  <c r="H1456" i="1"/>
  <c r="G1456" i="1"/>
  <c r="D1456" i="1"/>
  <c r="C1456" i="1"/>
  <c r="H1455" i="1"/>
  <c r="G1455" i="1"/>
  <c r="D1455" i="1"/>
  <c r="C1455" i="1"/>
  <c r="H1454" i="1"/>
  <c r="D1454" i="1"/>
  <c r="G1454" i="1" s="1"/>
  <c r="C1454" i="1"/>
  <c r="H1453" i="1"/>
  <c r="G1453" i="1"/>
  <c r="D1453" i="1"/>
  <c r="C1453" i="1"/>
  <c r="H1452" i="1"/>
  <c r="G1452" i="1"/>
  <c r="D1452" i="1"/>
  <c r="C1452" i="1"/>
  <c r="D1451" i="1"/>
  <c r="H1451" i="1" s="1"/>
  <c r="C1451" i="1"/>
  <c r="D1450" i="1"/>
  <c r="G1450" i="1" s="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D1443" i="1"/>
  <c r="H1443" i="1" s="1"/>
  <c r="C1443" i="1"/>
  <c r="D1442" i="1"/>
  <c r="H1442" i="1" s="1"/>
  <c r="C1442" i="1"/>
  <c r="H1441" i="1"/>
  <c r="G1441" i="1"/>
  <c r="D1441" i="1"/>
  <c r="C1441" i="1"/>
  <c r="H1440" i="1"/>
  <c r="G1440" i="1"/>
  <c r="D1440" i="1"/>
  <c r="C1440" i="1"/>
  <c r="D1439" i="1"/>
  <c r="H1439" i="1" s="1"/>
  <c r="C1439" i="1"/>
  <c r="H1438" i="1"/>
  <c r="D1438" i="1"/>
  <c r="G1438" i="1" s="1"/>
  <c r="C1438" i="1"/>
  <c r="H1437" i="1"/>
  <c r="G1437" i="1"/>
  <c r="D1437" i="1"/>
  <c r="C1437" i="1"/>
  <c r="H1436" i="1"/>
  <c r="D1436" i="1"/>
  <c r="G1436" i="1" s="1"/>
  <c r="C1436" i="1"/>
  <c r="C1435" i="1"/>
  <c r="H1434" i="1"/>
  <c r="G1434" i="1"/>
  <c r="D1434" i="1"/>
  <c r="C1434" i="1"/>
  <c r="H1433" i="1"/>
  <c r="D1433" i="1"/>
  <c r="G1433" i="1" s="1"/>
  <c r="C1433" i="1"/>
  <c r="C1432" i="1"/>
  <c r="C1431" i="1"/>
  <c r="H1430" i="1"/>
  <c r="G1430" i="1"/>
  <c r="D1430" i="1"/>
  <c r="C1430" i="1"/>
  <c r="H1429" i="1"/>
  <c r="G1429" i="1"/>
  <c r="D1429" i="1"/>
  <c r="C1429" i="1"/>
  <c r="H1428" i="1"/>
  <c r="G1428" i="1"/>
  <c r="D1428" i="1"/>
  <c r="C1428" i="1"/>
  <c r="H1427" i="1"/>
  <c r="D1427" i="1"/>
  <c r="G1427" i="1" s="1"/>
  <c r="C1427" i="1"/>
  <c r="H1426" i="1"/>
  <c r="G1426" i="1"/>
  <c r="D1426" i="1"/>
  <c r="C1426" i="1"/>
  <c r="H1425" i="1"/>
  <c r="D1425" i="1"/>
  <c r="G1425" i="1" s="1"/>
  <c r="C1425" i="1"/>
  <c r="C1424" i="1"/>
  <c r="H1423" i="1"/>
  <c r="G1423" i="1"/>
  <c r="D1423" i="1"/>
  <c r="C1423" i="1"/>
  <c r="H1422" i="1"/>
  <c r="D1422" i="1"/>
  <c r="G1422" i="1" s="1"/>
  <c r="C1422" i="1"/>
  <c r="H1421" i="1"/>
  <c r="G1421" i="1"/>
  <c r="D1421" i="1"/>
  <c r="C1421" i="1"/>
  <c r="H1420" i="1"/>
  <c r="D1420" i="1"/>
  <c r="G1420" i="1" s="1"/>
  <c r="C1420" i="1"/>
  <c r="H1419" i="1"/>
  <c r="G1419" i="1"/>
  <c r="D1419" i="1"/>
  <c r="C1419" i="1"/>
  <c r="D1418" i="1"/>
  <c r="H1418" i="1" s="1"/>
  <c r="C1418" i="1"/>
  <c r="H1417" i="1"/>
  <c r="D1417" i="1"/>
  <c r="G1417" i="1" s="1"/>
  <c r="C1417" i="1"/>
  <c r="H1416" i="1"/>
  <c r="G1416" i="1"/>
  <c r="D1416" i="1"/>
  <c r="C1416" i="1"/>
  <c r="H1415" i="1"/>
  <c r="D1415" i="1"/>
  <c r="G1415" i="1" s="1"/>
  <c r="C1415" i="1"/>
  <c r="H1414" i="1"/>
  <c r="G1414" i="1"/>
  <c r="D1414" i="1"/>
  <c r="C1414" i="1"/>
  <c r="H1413" i="1"/>
  <c r="D1413" i="1"/>
  <c r="G1413" i="1" s="1"/>
  <c r="C1413" i="1"/>
  <c r="H1412" i="1"/>
  <c r="D1412" i="1"/>
  <c r="G1412" i="1" s="1"/>
  <c r="C1412" i="1"/>
  <c r="H1411" i="1"/>
  <c r="D1411" i="1"/>
  <c r="G1411" i="1" s="1"/>
  <c r="C1411" i="1"/>
  <c r="H1410" i="1"/>
  <c r="G1410" i="1"/>
  <c r="D1410" i="1"/>
  <c r="C1410" i="1"/>
  <c r="H1409" i="1"/>
  <c r="G1409" i="1"/>
  <c r="D1409" i="1"/>
  <c r="C1409" i="1"/>
  <c r="H1408" i="1"/>
  <c r="D1408" i="1"/>
  <c r="G1408" i="1" s="1"/>
  <c r="C1408" i="1"/>
  <c r="H1407" i="1"/>
  <c r="G1407" i="1"/>
  <c r="D1407" i="1"/>
  <c r="C1407" i="1"/>
  <c r="H1406" i="1"/>
  <c r="G1406" i="1"/>
  <c r="D1406" i="1"/>
  <c r="C1406" i="1"/>
  <c r="H1405" i="1"/>
  <c r="G1405" i="1"/>
  <c r="D1405" i="1"/>
  <c r="C1405" i="1"/>
  <c r="H1404" i="1"/>
  <c r="D1404" i="1"/>
  <c r="G1404" i="1" s="1"/>
  <c r="C1404" i="1"/>
  <c r="H1403" i="1"/>
  <c r="D1403" i="1"/>
  <c r="G1403" i="1" s="1"/>
  <c r="C1403" i="1"/>
  <c r="D1402" i="1"/>
  <c r="G1402" i="1" s="1"/>
  <c r="C1402" i="1"/>
  <c r="C1401" i="1"/>
  <c r="H1400" i="1"/>
  <c r="D1400" i="1"/>
  <c r="C1400" i="1"/>
  <c r="G1400" i="1" s="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D1388" i="1"/>
  <c r="G1388" i="1" s="1"/>
  <c r="C1388" i="1"/>
  <c r="H1387" i="1"/>
  <c r="D1387" i="1"/>
  <c r="G1387" i="1" s="1"/>
  <c r="C1387" i="1"/>
  <c r="H1386" i="1"/>
  <c r="G1386" i="1"/>
  <c r="D1386" i="1"/>
  <c r="C1386" i="1"/>
  <c r="H1385" i="1"/>
  <c r="D1385" i="1"/>
  <c r="C1385" i="1"/>
  <c r="H1384" i="1"/>
  <c r="D1384" i="1"/>
  <c r="G1384" i="1" s="1"/>
  <c r="C1384" i="1"/>
  <c r="D1383" i="1"/>
  <c r="G1383" i="1" s="1"/>
  <c r="C1383" i="1"/>
  <c r="G1382" i="1"/>
  <c r="D1382" i="1"/>
  <c r="C1382" i="1"/>
  <c r="H1382" i="1" s="1"/>
  <c r="D1381" i="1"/>
  <c r="G1381" i="1" s="1"/>
  <c r="C1381" i="1"/>
  <c r="G1380" i="1"/>
  <c r="D1380" i="1"/>
  <c r="C1380" i="1"/>
  <c r="H1380" i="1" s="1"/>
  <c r="D1379" i="1"/>
  <c r="G1379" i="1" s="1"/>
  <c r="C1379" i="1"/>
  <c r="G1378" i="1"/>
  <c r="D1378" i="1"/>
  <c r="C1378" i="1"/>
  <c r="H1378" i="1" s="1"/>
  <c r="D1377" i="1"/>
  <c r="G1377" i="1" s="1"/>
  <c r="C1377" i="1"/>
  <c r="G1376" i="1"/>
  <c r="D1376" i="1"/>
  <c r="C1376" i="1"/>
  <c r="H1376" i="1" s="1"/>
  <c r="D1375" i="1"/>
  <c r="G1375" i="1" s="1"/>
  <c r="C1375" i="1"/>
  <c r="G1374" i="1"/>
  <c r="D1374" i="1"/>
  <c r="C1374" i="1"/>
  <c r="H1374" i="1" s="1"/>
  <c r="D1373" i="1"/>
  <c r="C1373" i="1"/>
  <c r="D1372" i="1"/>
  <c r="C1372" i="1"/>
  <c r="G1372" i="1" s="1"/>
  <c r="D1371" i="1"/>
  <c r="C1371" i="1"/>
  <c r="G1370" i="1"/>
  <c r="D1370" i="1"/>
  <c r="C1370" i="1"/>
  <c r="H1370" i="1" s="1"/>
  <c r="D1369" i="1"/>
  <c r="G1369" i="1" s="1"/>
  <c r="C1369" i="1"/>
  <c r="G1368" i="1"/>
  <c r="D1368" i="1"/>
  <c r="C1368" i="1"/>
  <c r="H1368" i="1" s="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H1345" i="1"/>
  <c r="D1345" i="1"/>
  <c r="G1345" i="1" s="1"/>
  <c r="C1345" i="1"/>
  <c r="H1344" i="1"/>
  <c r="D1344" i="1"/>
  <c r="G1344" i="1" s="1"/>
  <c r="C1344" i="1"/>
  <c r="H1343" i="1"/>
  <c r="D1343" i="1"/>
  <c r="G1343" i="1" s="1"/>
  <c r="C1343" i="1"/>
  <c r="H1342" i="1"/>
  <c r="G1342" i="1"/>
  <c r="D1342" i="1"/>
  <c r="C1342" i="1"/>
  <c r="G1341" i="1"/>
  <c r="D1341" i="1"/>
  <c r="H1341" i="1" s="1"/>
  <c r="C1341" i="1"/>
  <c r="G1340"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G1308" i="1"/>
  <c r="D1308" i="1"/>
  <c r="H1308" i="1" s="1"/>
  <c r="C1308" i="1"/>
  <c r="H1307" i="1"/>
  <c r="G1307" i="1"/>
  <c r="D1307" i="1"/>
  <c r="C1307" i="1"/>
  <c r="H1306" i="1"/>
  <c r="G1306" i="1"/>
  <c r="D1306" i="1"/>
  <c r="C1306" i="1"/>
  <c r="D1305" i="1"/>
  <c r="H1305" i="1" s="1"/>
  <c r="C1305" i="1"/>
  <c r="H1304" i="1"/>
  <c r="D1304" i="1"/>
  <c r="G1304" i="1" s="1"/>
  <c r="C1304" i="1"/>
  <c r="H1303" i="1"/>
  <c r="D1303" i="1"/>
  <c r="G1303" i="1" s="1"/>
  <c r="C1303" i="1"/>
  <c r="D1302" i="1"/>
  <c r="C1302" i="1"/>
  <c r="D1301" i="1"/>
  <c r="H1299" i="1"/>
  <c r="G1299" i="1"/>
  <c r="D1299" i="1"/>
  <c r="C1299" i="1"/>
  <c r="H1298" i="1"/>
  <c r="G1298" i="1"/>
  <c r="D1298" i="1"/>
  <c r="C1298" i="1"/>
  <c r="G1297" i="1"/>
  <c r="D1297" i="1"/>
  <c r="C1297" i="1"/>
  <c r="H1297" i="1" s="1"/>
  <c r="H1296" i="1"/>
  <c r="G1296" i="1"/>
  <c r="D1296" i="1"/>
  <c r="C1296" i="1"/>
  <c r="G1295" i="1"/>
  <c r="D1295" i="1"/>
  <c r="C1295" i="1"/>
  <c r="H1295" i="1" s="1"/>
  <c r="H1294" i="1"/>
  <c r="G1294" i="1"/>
  <c r="D1294" i="1"/>
  <c r="C1294" i="1"/>
  <c r="H1293" i="1"/>
  <c r="G1293" i="1"/>
  <c r="D1293" i="1"/>
  <c r="C1293" i="1"/>
  <c r="H1292" i="1"/>
  <c r="G1292" i="1"/>
  <c r="D1292" i="1"/>
  <c r="C1292" i="1"/>
  <c r="G1291" i="1"/>
  <c r="D1291" i="1"/>
  <c r="C1291" i="1"/>
  <c r="H1291" i="1" s="1"/>
  <c r="G1290" i="1"/>
  <c r="D1290" i="1"/>
  <c r="C1290" i="1"/>
  <c r="H1290" i="1" s="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D1279" i="1"/>
  <c r="C1279" i="1"/>
  <c r="H1279" i="1" s="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H1265" i="1"/>
  <c r="G1265" i="1"/>
  <c r="D1265" i="1"/>
  <c r="C1265" i="1"/>
  <c r="D1264" i="1"/>
  <c r="H1264" i="1" s="1"/>
  <c r="C1264" i="1"/>
  <c r="D1263" i="1"/>
  <c r="H1263" i="1" s="1"/>
  <c r="C1263" i="1"/>
  <c r="G1262" i="1"/>
  <c r="D1262" i="1"/>
  <c r="H1262" i="1" s="1"/>
  <c r="C1262" i="1"/>
  <c r="D1261" i="1"/>
  <c r="H1261" i="1" s="1"/>
  <c r="C1261" i="1"/>
  <c r="C1260" i="1"/>
  <c r="C1259" i="1"/>
  <c r="H1258" i="1"/>
  <c r="G1258" i="1"/>
  <c r="D1258" i="1"/>
  <c r="C1258" i="1"/>
  <c r="D1257" i="1"/>
  <c r="G1257" i="1" s="1"/>
  <c r="C1257" i="1"/>
  <c r="C1256" i="1"/>
  <c r="H1254" i="1"/>
  <c r="D1254" i="1"/>
  <c r="G1254" i="1" s="1"/>
  <c r="C1254" i="1"/>
  <c r="H1253" i="1"/>
  <c r="G1253" i="1"/>
  <c r="D1253" i="1"/>
  <c r="C1253" i="1"/>
  <c r="H1252" i="1"/>
  <c r="D1252" i="1"/>
  <c r="G1252" i="1" s="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G1242" i="1"/>
  <c r="D1242" i="1"/>
  <c r="H1242" i="1" s="1"/>
  <c r="C1242" i="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G1230" i="1"/>
  <c r="D1230" i="1"/>
  <c r="C1230" i="1"/>
  <c r="H1229" i="1"/>
  <c r="G1229" i="1"/>
  <c r="D1229" i="1"/>
  <c r="C1229" i="1"/>
  <c r="H1228" i="1"/>
  <c r="G1228" i="1"/>
  <c r="D1228" i="1"/>
  <c r="C1228" i="1"/>
  <c r="H1227" i="1"/>
  <c r="D1227" i="1"/>
  <c r="G1227" i="1" s="1"/>
  <c r="C1227" i="1"/>
  <c r="H1226" i="1"/>
  <c r="D1226" i="1"/>
  <c r="G1226" i="1" s="1"/>
  <c r="C1226" i="1"/>
  <c r="H1225" i="1"/>
  <c r="D1225" i="1"/>
  <c r="G1225" i="1" s="1"/>
  <c r="C1225" i="1"/>
  <c r="C1224" i="1"/>
  <c r="H1222" i="1"/>
  <c r="D1222" i="1"/>
  <c r="G1222" i="1" s="1"/>
  <c r="C1222" i="1"/>
  <c r="D1221" i="1"/>
  <c r="G1221" i="1" s="1"/>
  <c r="C1221" i="1"/>
  <c r="H1220" i="1"/>
  <c r="G1220" i="1"/>
  <c r="D1220" i="1"/>
  <c r="C1220" i="1"/>
  <c r="H1219" i="1"/>
  <c r="G1219" i="1"/>
  <c r="D1219" i="1"/>
  <c r="C1219" i="1"/>
  <c r="H1218" i="1"/>
  <c r="G1218" i="1"/>
  <c r="D1218" i="1"/>
  <c r="C1218" i="1"/>
  <c r="H1217" i="1"/>
  <c r="D1217" i="1"/>
  <c r="G1217" i="1" s="1"/>
  <c r="C1217" i="1"/>
  <c r="H1216" i="1"/>
  <c r="D1216" i="1"/>
  <c r="G1216" i="1" s="1"/>
  <c r="C1216" i="1"/>
  <c r="C1215" i="1"/>
  <c r="H1214" i="1"/>
  <c r="D1214" i="1"/>
  <c r="G1214" i="1" s="1"/>
  <c r="C1214" i="1"/>
  <c r="H1213" i="1"/>
  <c r="D1213" i="1"/>
  <c r="G1213" i="1" s="1"/>
  <c r="C1213" i="1"/>
  <c r="H1212" i="1"/>
  <c r="G1212" i="1"/>
  <c r="D1212" i="1"/>
  <c r="C1212" i="1"/>
  <c r="H1211" i="1"/>
  <c r="G1211" i="1"/>
  <c r="D1211" i="1"/>
  <c r="C1211" i="1"/>
  <c r="H1210" i="1"/>
  <c r="D1210" i="1"/>
  <c r="G1210" i="1" s="1"/>
  <c r="C1210" i="1"/>
  <c r="H1209" i="1"/>
  <c r="G1209" i="1"/>
  <c r="D1209" i="1"/>
  <c r="C1209" i="1"/>
  <c r="C1208" i="1"/>
  <c r="C1207" i="1"/>
  <c r="D1206" i="1"/>
  <c r="C1206" i="1"/>
  <c r="H1206" i="1" s="1"/>
  <c r="H1205" i="1"/>
  <c r="G1205" i="1"/>
  <c r="D1205" i="1"/>
  <c r="C1205" i="1"/>
  <c r="H1204" i="1"/>
  <c r="D1204" i="1"/>
  <c r="G1204" i="1" s="1"/>
  <c r="C1204" i="1"/>
  <c r="H1203" i="1"/>
  <c r="G1203" i="1"/>
  <c r="D1203" i="1"/>
  <c r="C1203" i="1"/>
  <c r="H1202" i="1"/>
  <c r="D1202" i="1"/>
  <c r="G1202" i="1" s="1"/>
  <c r="C1202" i="1"/>
  <c r="D1201" i="1"/>
  <c r="D1200" i="1"/>
  <c r="H1200" i="1" s="1"/>
  <c r="C1200" i="1"/>
  <c r="H1199" i="1"/>
  <c r="G1199" i="1"/>
  <c r="D1199" i="1"/>
  <c r="C1199" i="1"/>
  <c r="H1198" i="1"/>
  <c r="D1198" i="1"/>
  <c r="G1198" i="1" s="1"/>
  <c r="C1198" i="1"/>
  <c r="G1197" i="1"/>
  <c r="D1197" i="1"/>
  <c r="H1197" i="1" s="1"/>
  <c r="C1197" i="1"/>
  <c r="H1196" i="1"/>
  <c r="D1196" i="1"/>
  <c r="G1196" i="1" s="1"/>
  <c r="C1196" i="1"/>
  <c r="H1195" i="1"/>
  <c r="D1195" i="1"/>
  <c r="G1195" i="1" s="1"/>
  <c r="C1195" i="1"/>
  <c r="H1194" i="1"/>
  <c r="G1194" i="1"/>
  <c r="D1194" i="1"/>
  <c r="C1194" i="1"/>
  <c r="H1193" i="1"/>
  <c r="G1193" i="1"/>
  <c r="D1193" i="1"/>
  <c r="C1193" i="1"/>
  <c r="H1192" i="1"/>
  <c r="D1192" i="1"/>
  <c r="G1192" i="1" s="1"/>
  <c r="C1192" i="1"/>
  <c r="G1191" i="1"/>
  <c r="D1191" i="1"/>
  <c r="H1191" i="1" s="1"/>
  <c r="C1191" i="1"/>
  <c r="C1190" i="1"/>
  <c r="D1189" i="1"/>
  <c r="G1189" i="1" s="1"/>
  <c r="C1189" i="1"/>
  <c r="D1188" i="1"/>
  <c r="G1188" i="1" s="1"/>
  <c r="C1188" i="1"/>
  <c r="D1187" i="1"/>
  <c r="G1187" i="1" s="1"/>
  <c r="C1187" i="1"/>
  <c r="H1186" i="1"/>
  <c r="G1186" i="1"/>
  <c r="D1186" i="1"/>
  <c r="C1186" i="1"/>
  <c r="D1185" i="1"/>
  <c r="G1185" i="1" s="1"/>
  <c r="C1185" i="1"/>
  <c r="D1184" i="1"/>
  <c r="G1184" i="1" s="1"/>
  <c r="C1184" i="1"/>
  <c r="H1183" i="1"/>
  <c r="G1183" i="1"/>
  <c r="D1183" i="1"/>
  <c r="C1183" i="1"/>
  <c r="H1179" i="1"/>
  <c r="G1179" i="1"/>
  <c r="D1179" i="1"/>
  <c r="C1179" i="1"/>
  <c r="D1178" i="1"/>
  <c r="H1178" i="1" s="1"/>
  <c r="C1178" i="1"/>
  <c r="H1177" i="1"/>
  <c r="D1177" i="1"/>
  <c r="G1177" i="1" s="1"/>
  <c r="C1177" i="1"/>
  <c r="C1176" i="1"/>
  <c r="D1175" i="1"/>
  <c r="H1175" i="1" s="1"/>
  <c r="C1175" i="1"/>
  <c r="D1174" i="1"/>
  <c r="H1174" i="1" s="1"/>
  <c r="C1174" i="1"/>
  <c r="H1173" i="1"/>
  <c r="G1173" i="1"/>
  <c r="D1173" i="1"/>
  <c r="C1173" i="1"/>
  <c r="D1172" i="1"/>
  <c r="G1172" i="1" s="1"/>
  <c r="C1172" i="1"/>
  <c r="G1171" i="1"/>
  <c r="D1171" i="1"/>
  <c r="H1171" i="1" s="1"/>
  <c r="C1171" i="1"/>
  <c r="C1170" i="1"/>
  <c r="D1169" i="1"/>
  <c r="G1169" i="1" s="1"/>
  <c r="C1169" i="1"/>
  <c r="D1168" i="1"/>
  <c r="G1168" i="1" s="1"/>
  <c r="C1168" i="1"/>
  <c r="D1167" i="1"/>
  <c r="H1167" i="1" s="1"/>
  <c r="C1167" i="1"/>
  <c r="H1166" i="1"/>
  <c r="G1166" i="1"/>
  <c r="D1166" i="1"/>
  <c r="C1166" i="1"/>
  <c r="D1165" i="1"/>
  <c r="G1165" i="1" s="1"/>
  <c r="C1165"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C1155" i="1"/>
  <c r="H1154" i="1"/>
  <c r="G1154" i="1"/>
  <c r="D1154" i="1"/>
  <c r="C1154" i="1"/>
  <c r="D1153" i="1"/>
  <c r="G1153" i="1" s="1"/>
  <c r="C1153" i="1"/>
  <c r="C1152" i="1"/>
  <c r="H1151" i="1"/>
  <c r="D1151" i="1"/>
  <c r="G1151" i="1" s="1"/>
  <c r="C1151" i="1"/>
  <c r="H1150" i="1"/>
  <c r="D1150" i="1"/>
  <c r="G1150" i="1" s="1"/>
  <c r="C1150" i="1"/>
  <c r="H1149" i="1"/>
  <c r="G1149" i="1"/>
  <c r="D1149" i="1"/>
  <c r="C1149" i="1"/>
  <c r="C1148" i="1"/>
  <c r="H1147" i="1"/>
  <c r="D1147" i="1"/>
  <c r="G1147" i="1" s="1"/>
  <c r="C1147" i="1"/>
  <c r="G1146" i="1"/>
  <c r="D1146" i="1"/>
  <c r="H1146" i="1" s="1"/>
  <c r="C1146" i="1"/>
  <c r="D1145" i="1"/>
  <c r="G1145" i="1" s="1"/>
  <c r="C1145" i="1"/>
  <c r="H1144" i="1"/>
  <c r="G1144" i="1"/>
  <c r="D1144" i="1"/>
  <c r="C1144" i="1"/>
  <c r="H1143" i="1"/>
  <c r="G1143" i="1"/>
  <c r="D1143" i="1"/>
  <c r="C1143" i="1"/>
  <c r="H1142" i="1"/>
  <c r="D1142" i="1"/>
  <c r="G1142" i="1" s="1"/>
  <c r="C1142" i="1"/>
  <c r="C1141" i="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H1131" i="1"/>
  <c r="G1131" i="1"/>
  <c r="D1131" i="1"/>
  <c r="C1131" i="1"/>
  <c r="H1130" i="1"/>
  <c r="G1130" i="1"/>
  <c r="D1130" i="1"/>
  <c r="C1130" i="1"/>
  <c r="H1129" i="1"/>
  <c r="G1129" i="1"/>
  <c r="D1129" i="1"/>
  <c r="C1129" i="1"/>
  <c r="H1128" i="1"/>
  <c r="G1128" i="1"/>
  <c r="D1128" i="1"/>
  <c r="C1128" i="1"/>
  <c r="H1127" i="1"/>
  <c r="G1127" i="1"/>
  <c r="D1127" i="1"/>
  <c r="C1127" i="1"/>
  <c r="G1126" i="1"/>
  <c r="D1126" i="1"/>
  <c r="H1126" i="1" s="1"/>
  <c r="C1126" i="1"/>
  <c r="D1125" i="1"/>
  <c r="H1125"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D1113" i="1"/>
  <c r="G1113" i="1" s="1"/>
  <c r="C1113" i="1"/>
  <c r="D1112" i="1"/>
  <c r="G1112" i="1" s="1"/>
  <c r="C1112" i="1"/>
  <c r="H1111" i="1"/>
  <c r="D1111" i="1"/>
  <c r="G1111" i="1" s="1"/>
  <c r="C1111" i="1"/>
  <c r="H1110" i="1"/>
  <c r="D1110" i="1"/>
  <c r="G1110" i="1" s="1"/>
  <c r="C1110" i="1"/>
  <c r="H1109" i="1"/>
  <c r="D1109" i="1"/>
  <c r="G1109" i="1" s="1"/>
  <c r="C1109" i="1"/>
  <c r="H1108" i="1"/>
  <c r="D1108" i="1"/>
  <c r="G1108" i="1" s="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H1092" i="1"/>
  <c r="G1092" i="1"/>
  <c r="D1092" i="1"/>
  <c r="C1092" i="1"/>
  <c r="H1091" i="1"/>
  <c r="D1091" i="1"/>
  <c r="G1091" i="1" s="1"/>
  <c r="C1091" i="1"/>
  <c r="H1090" i="1"/>
  <c r="G1090" i="1"/>
  <c r="D1090" i="1"/>
  <c r="C1090" i="1"/>
  <c r="H1089" i="1"/>
  <c r="D1089" i="1"/>
  <c r="G1089" i="1" s="1"/>
  <c r="C1089" i="1"/>
  <c r="H1088" i="1"/>
  <c r="D1088" i="1"/>
  <c r="G1088" i="1" s="1"/>
  <c r="C1088" i="1"/>
  <c r="D1087" i="1"/>
  <c r="G1087" i="1" s="1"/>
  <c r="C1087" i="1"/>
  <c r="G1086" i="1"/>
  <c r="D1086" i="1"/>
  <c r="H1086" i="1" s="1"/>
  <c r="C1086" i="1"/>
  <c r="H1085" i="1"/>
  <c r="D1085" i="1"/>
  <c r="G1085" i="1" s="1"/>
  <c r="C1085" i="1"/>
  <c r="D1084" i="1"/>
  <c r="H1084" i="1" s="1"/>
  <c r="C1084" i="1"/>
  <c r="D1083" i="1"/>
  <c r="H1083" i="1" s="1"/>
  <c r="C1083" i="1"/>
  <c r="D1082" i="1"/>
  <c r="G1082" i="1" s="1"/>
  <c r="C1082" i="1"/>
  <c r="D1081" i="1"/>
  <c r="G1081" i="1" s="1"/>
  <c r="C1081" i="1"/>
  <c r="H1080" i="1"/>
  <c r="G1080" i="1"/>
  <c r="D1080" i="1"/>
  <c r="C1080" i="1"/>
  <c r="D1079" i="1"/>
  <c r="H1079" i="1" s="1"/>
  <c r="C1079" i="1"/>
  <c r="D1078" i="1"/>
  <c r="G1078" i="1" s="1"/>
  <c r="C1078" i="1"/>
  <c r="H1077" i="1"/>
  <c r="D1077" i="1"/>
  <c r="G1077" i="1" s="1"/>
  <c r="C1077" i="1"/>
  <c r="C1076" i="1"/>
  <c r="D1073" i="1"/>
  <c r="H1073" i="1" s="1"/>
  <c r="C1073" i="1"/>
  <c r="D1072" i="1"/>
  <c r="H1072" i="1" s="1"/>
  <c r="C1072" i="1"/>
  <c r="D1071" i="1"/>
  <c r="G1071" i="1" s="1"/>
  <c r="C1071" i="1"/>
  <c r="D1070" i="1"/>
  <c r="H1070" i="1" s="1"/>
  <c r="C1070" i="1"/>
  <c r="D1069" i="1"/>
  <c r="H1069" i="1" s="1"/>
  <c r="C1069" i="1"/>
  <c r="C1068" i="1"/>
  <c r="D1067" i="1"/>
  <c r="H1067" i="1" s="1"/>
  <c r="C1067" i="1"/>
  <c r="D1066" i="1"/>
  <c r="H1066" i="1" s="1"/>
  <c r="C1066" i="1"/>
  <c r="D1065" i="1"/>
  <c r="H1065" i="1" s="1"/>
  <c r="C1065" i="1"/>
  <c r="D1064" i="1"/>
  <c r="H1064" i="1" s="1"/>
  <c r="C1064" i="1"/>
  <c r="D1063" i="1"/>
  <c r="H1063" i="1" s="1"/>
  <c r="C1063" i="1"/>
  <c r="H1062" i="1"/>
  <c r="G1062" i="1"/>
  <c r="D1062" i="1"/>
  <c r="C1062" i="1"/>
  <c r="C1061" i="1"/>
  <c r="D1060" i="1"/>
  <c r="H1060" i="1" s="1"/>
  <c r="C1060" i="1"/>
  <c r="D1059" i="1"/>
  <c r="H1059" i="1" s="1"/>
  <c r="C1059" i="1"/>
  <c r="D1058" i="1"/>
  <c r="H1058" i="1" s="1"/>
  <c r="C1058" i="1"/>
  <c r="D1057" i="1"/>
  <c r="H1057" i="1" s="1"/>
  <c r="C1057" i="1"/>
  <c r="D1056" i="1"/>
  <c r="H1056" i="1" s="1"/>
  <c r="C1056" i="1"/>
  <c r="D1055" i="1"/>
  <c r="H1055" i="1" s="1"/>
  <c r="C1055" i="1"/>
  <c r="H1054" i="1"/>
  <c r="G1054" i="1"/>
  <c r="D1054" i="1"/>
  <c r="C1054" i="1"/>
  <c r="H1053" i="1"/>
  <c r="G1053" i="1"/>
  <c r="D1053" i="1"/>
  <c r="C1053" i="1"/>
  <c r="H1052" i="1"/>
  <c r="G1052" i="1"/>
  <c r="D1052" i="1"/>
  <c r="C1052" i="1"/>
  <c r="H1051" i="1"/>
  <c r="D1051" i="1"/>
  <c r="G1051" i="1" s="1"/>
  <c r="C1051" i="1"/>
  <c r="C1050" i="1"/>
  <c r="D1049" i="1"/>
  <c r="H1049" i="1" s="1"/>
  <c r="C1049" i="1"/>
  <c r="D1048" i="1"/>
  <c r="H1048" i="1" s="1"/>
  <c r="C1048" i="1"/>
  <c r="H1047" i="1"/>
  <c r="G1047" i="1"/>
  <c r="D1047" i="1"/>
  <c r="C1047" i="1"/>
  <c r="D1046" i="1"/>
  <c r="H1046" i="1" s="1"/>
  <c r="C1046" i="1"/>
  <c r="D1045" i="1"/>
  <c r="H1045" i="1" s="1"/>
  <c r="C1045" i="1"/>
  <c r="D1044" i="1"/>
  <c r="H1044" i="1" s="1"/>
  <c r="C1044" i="1"/>
  <c r="D1043" i="1"/>
  <c r="G1043" i="1" s="1"/>
  <c r="C1043" i="1"/>
  <c r="D1042" i="1"/>
  <c r="G1042" i="1" s="1"/>
  <c r="C1042" i="1"/>
  <c r="D1041" i="1"/>
  <c r="H1041" i="1" s="1"/>
  <c r="C1041" i="1"/>
  <c r="D1040" i="1"/>
  <c r="H1040" i="1" s="1"/>
  <c r="C1040" i="1"/>
  <c r="D1039" i="1"/>
  <c r="H1039" i="1" s="1"/>
  <c r="C1039" i="1"/>
  <c r="H1038" i="1"/>
  <c r="D1038" i="1"/>
  <c r="G1038" i="1" s="1"/>
  <c r="C1038" i="1"/>
  <c r="H1037" i="1"/>
  <c r="D1037" i="1"/>
  <c r="G1037" i="1" s="1"/>
  <c r="C1037" i="1"/>
  <c r="H1036" i="1"/>
  <c r="D1036" i="1"/>
  <c r="G1036" i="1" s="1"/>
  <c r="C1036" i="1"/>
  <c r="H1035" i="1"/>
  <c r="D1035" i="1"/>
  <c r="G1035" i="1" s="1"/>
  <c r="C1035" i="1"/>
  <c r="C1034" i="1"/>
  <c r="D1033" i="1"/>
  <c r="G1033" i="1" s="1"/>
  <c r="C1033" i="1"/>
  <c r="D1032" i="1"/>
  <c r="H1032" i="1" s="1"/>
  <c r="C1032" i="1"/>
  <c r="H1031" i="1"/>
  <c r="G1031" i="1"/>
  <c r="D1031" i="1"/>
  <c r="C1031" i="1"/>
  <c r="H1030" i="1"/>
  <c r="G1030" i="1"/>
  <c r="D1030" i="1"/>
  <c r="C1030" i="1"/>
  <c r="D1029" i="1"/>
  <c r="H1029" i="1" s="1"/>
  <c r="C1029" i="1"/>
  <c r="H1028" i="1"/>
  <c r="G1028" i="1"/>
  <c r="D1028" i="1"/>
  <c r="C1028" i="1"/>
  <c r="H1027" i="1"/>
  <c r="G1027" i="1"/>
  <c r="D1027" i="1"/>
  <c r="C1027" i="1"/>
  <c r="H1026" i="1"/>
  <c r="G1026" i="1"/>
  <c r="D1026" i="1"/>
  <c r="C1026" i="1"/>
  <c r="D1025" i="1"/>
  <c r="G1025" i="1" s="1"/>
  <c r="C1025" i="1"/>
  <c r="C1024" i="1"/>
  <c r="D1023" i="1"/>
  <c r="H1023" i="1" s="1"/>
  <c r="C1023" i="1"/>
  <c r="H1022" i="1"/>
  <c r="G1022" i="1"/>
  <c r="D1022" i="1"/>
  <c r="C1022" i="1"/>
  <c r="D1021" i="1"/>
  <c r="G1021" i="1" s="1"/>
  <c r="C1021" i="1"/>
  <c r="H1020" i="1"/>
  <c r="D1020" i="1"/>
  <c r="G1020" i="1" s="1"/>
  <c r="C1020" i="1"/>
  <c r="H1019" i="1"/>
  <c r="G1019" i="1"/>
  <c r="D1019" i="1"/>
  <c r="C1019" i="1"/>
  <c r="D1018" i="1"/>
  <c r="H1018" i="1" s="1"/>
  <c r="C1018" i="1"/>
  <c r="C1017" i="1"/>
  <c r="H1016" i="1"/>
  <c r="D1016" i="1"/>
  <c r="G1016" i="1" s="1"/>
  <c r="C1016" i="1"/>
  <c r="H1015" i="1"/>
  <c r="D1015" i="1"/>
  <c r="G1015" i="1" s="1"/>
  <c r="C1015" i="1"/>
  <c r="G1014"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D778" i="1"/>
  <c r="H778" i="1" s="1"/>
  <c r="C778" i="1"/>
  <c r="D777" i="1"/>
  <c r="H777" i="1" s="1"/>
  <c r="C777" i="1"/>
  <c r="D776" i="1"/>
  <c r="H776" i="1" s="1"/>
  <c r="C776" i="1"/>
  <c r="D775" i="1"/>
  <c r="H775" i="1" s="1"/>
  <c r="C775" i="1"/>
  <c r="D774" i="1"/>
  <c r="H774" i="1" s="1"/>
  <c r="C774" i="1"/>
  <c r="D773" i="1"/>
  <c r="H773" i="1" s="1"/>
  <c r="C773" i="1"/>
  <c r="D772" i="1"/>
  <c r="H772" i="1" s="1"/>
  <c r="C772" i="1"/>
  <c r="H771" i="1"/>
  <c r="G771" i="1"/>
  <c r="D771" i="1"/>
  <c r="C771" i="1"/>
  <c r="H770" i="1"/>
  <c r="D770" i="1"/>
  <c r="G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H727" i="1"/>
  <c r="D727" i="1"/>
  <c r="G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D702" i="1"/>
  <c r="G702" i="1" s="1"/>
  <c r="C702" i="1"/>
  <c r="H701" i="1"/>
  <c r="G701" i="1"/>
  <c r="D701" i="1"/>
  <c r="C701" i="1"/>
  <c r="H700" i="1"/>
  <c r="G700" i="1"/>
  <c r="D700" i="1"/>
  <c r="C700" i="1"/>
  <c r="H699" i="1"/>
  <c r="D699" i="1"/>
  <c r="G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D671" i="1"/>
  <c r="G671" i="1" s="1"/>
  <c r="C671" i="1"/>
  <c r="H670" i="1"/>
  <c r="D670" i="1"/>
  <c r="G670" i="1" s="1"/>
  <c r="C670" i="1"/>
  <c r="H669" i="1"/>
  <c r="D669" i="1"/>
  <c r="G669" i="1" s="1"/>
  <c r="C669" i="1"/>
  <c r="H668" i="1"/>
  <c r="G668" i="1"/>
  <c r="D668" i="1"/>
  <c r="C668" i="1"/>
  <c r="H667" i="1"/>
  <c r="D667" i="1"/>
  <c r="G667" i="1" s="1"/>
  <c r="C667" i="1"/>
  <c r="H666" i="1"/>
  <c r="G666" i="1"/>
  <c r="D666" i="1"/>
  <c r="C666" i="1"/>
  <c r="H665" i="1"/>
  <c r="D665" i="1"/>
  <c r="G665" i="1" s="1"/>
  <c r="C665" i="1"/>
  <c r="H664" i="1"/>
  <c r="G664" i="1"/>
  <c r="D664" i="1"/>
  <c r="C664" i="1"/>
  <c r="H663" i="1"/>
  <c r="D663" i="1"/>
  <c r="G663" i="1" s="1"/>
  <c r="C663" i="1"/>
  <c r="H662" i="1"/>
  <c r="G662" i="1"/>
  <c r="D662" i="1"/>
  <c r="C662" i="1"/>
  <c r="D661" i="1"/>
  <c r="H661" i="1" s="1"/>
  <c r="C661" i="1"/>
  <c r="D660" i="1"/>
  <c r="C660" i="1"/>
  <c r="H660" i="1" s="1"/>
  <c r="D659" i="1"/>
  <c r="H659" i="1" s="1"/>
  <c r="C659" i="1"/>
  <c r="D658" i="1"/>
  <c r="H658" i="1" s="1"/>
  <c r="C658" i="1"/>
  <c r="H657" i="1"/>
  <c r="D657" i="1"/>
  <c r="G657" i="1" s="1"/>
  <c r="C657" i="1"/>
  <c r="H656" i="1"/>
  <c r="D656" i="1"/>
  <c r="G656" i="1" s="1"/>
  <c r="C656" i="1"/>
  <c r="D655" i="1"/>
  <c r="H655" i="1" s="1"/>
  <c r="C655" i="1"/>
  <c r="D654" i="1"/>
  <c r="H654" i="1" s="1"/>
  <c r="C654" i="1"/>
  <c r="D653" i="1"/>
  <c r="H653" i="1" s="1"/>
  <c r="C653" i="1"/>
  <c r="H652" i="1"/>
  <c r="G652" i="1"/>
  <c r="D652" i="1"/>
  <c r="C652" i="1"/>
  <c r="G651" i="1"/>
  <c r="D651" i="1"/>
  <c r="H651" i="1" s="1"/>
  <c r="C651" i="1"/>
  <c r="H650" i="1"/>
  <c r="D650" i="1"/>
  <c r="G650" i="1" s="1"/>
  <c r="C650" i="1"/>
  <c r="C649" i="1"/>
  <c r="H648" i="1"/>
  <c r="G648" i="1"/>
  <c r="D648" i="1"/>
  <c r="C648" i="1"/>
  <c r="D647" i="1"/>
  <c r="H647" i="1" s="1"/>
  <c r="C647" i="1"/>
  <c r="G646" i="1"/>
  <c r="D646" i="1"/>
  <c r="H646" i="1" s="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C423" i="1"/>
  <c r="C422" i="1"/>
  <c r="C421" i="1"/>
  <c r="D416" i="1"/>
  <c r="C416" i="1"/>
  <c r="H415" i="1"/>
  <c r="G415" i="1"/>
  <c r="D415" i="1"/>
  <c r="C415" i="1"/>
  <c r="D414" i="1"/>
  <c r="H414" i="1" s="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D398" i="1"/>
  <c r="G398" i="1" s="1"/>
  <c r="C398" i="1"/>
  <c r="H397" i="1"/>
  <c r="G397" i="1"/>
  <c r="D397" i="1"/>
  <c r="C397"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G381" i="1" s="1"/>
  <c r="C381" i="1"/>
  <c r="H380" i="1"/>
  <c r="G380" i="1"/>
  <c r="D380" i="1"/>
  <c r="C380" i="1"/>
  <c r="H379" i="1"/>
  <c r="G379" i="1"/>
  <c r="D379" i="1"/>
  <c r="C379" i="1"/>
  <c r="H378" i="1"/>
  <c r="G378" i="1"/>
  <c r="D378" i="1"/>
  <c r="C378" i="1"/>
  <c r="H377" i="1"/>
  <c r="G377" i="1"/>
  <c r="D377" i="1"/>
  <c r="C377" i="1"/>
  <c r="D376" i="1"/>
  <c r="G376" i="1" s="1"/>
  <c r="C376" i="1"/>
  <c r="D375" i="1"/>
  <c r="G375" i="1" s="1"/>
  <c r="C375" i="1"/>
  <c r="D374" i="1"/>
  <c r="G374" i="1" s="1"/>
  <c r="C374" i="1"/>
  <c r="D373" i="1"/>
  <c r="G373" i="1" s="1"/>
  <c r="C373" i="1"/>
  <c r="H372" i="1"/>
  <c r="G372" i="1"/>
  <c r="D372" i="1"/>
  <c r="C372" i="1"/>
  <c r="H371" i="1"/>
  <c r="G371" i="1"/>
  <c r="D371" i="1"/>
  <c r="C371" i="1"/>
  <c r="H370" i="1"/>
  <c r="G370" i="1"/>
  <c r="D370" i="1"/>
  <c r="C370" i="1"/>
  <c r="D369" i="1"/>
  <c r="G369" i="1" s="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H317" i="1"/>
  <c r="D317" i="1"/>
  <c r="G317" i="1" s="1"/>
  <c r="C317" i="1"/>
  <c r="H315" i="1"/>
  <c r="D315" i="1"/>
  <c r="G315" i="1" s="1"/>
  <c r="C315" i="1"/>
  <c r="H314" i="1"/>
  <c r="G314" i="1"/>
  <c r="D314" i="1"/>
  <c r="C314" i="1"/>
  <c r="H313" i="1"/>
  <c r="G313" i="1"/>
  <c r="D313" i="1"/>
  <c r="C313" i="1"/>
  <c r="H312" i="1"/>
  <c r="G312" i="1"/>
  <c r="D312" i="1"/>
  <c r="C312" i="1"/>
  <c r="H311" i="1"/>
  <c r="G311" i="1"/>
  <c r="D311" i="1"/>
  <c r="C311" i="1"/>
  <c r="H310" i="1"/>
  <c r="G310" i="1"/>
  <c r="D310" i="1"/>
  <c r="C310" i="1"/>
  <c r="H309" i="1"/>
  <c r="D309" i="1"/>
  <c r="G309" i="1" s="1"/>
  <c r="C309" i="1"/>
  <c r="H308" i="1"/>
  <c r="G308" i="1"/>
  <c r="D308" i="1"/>
  <c r="C308" i="1"/>
  <c r="H307" i="1"/>
  <c r="G307" i="1"/>
  <c r="D307" i="1"/>
  <c r="C307" i="1"/>
  <c r="H306" i="1"/>
  <c r="G306" i="1"/>
  <c r="D306" i="1"/>
  <c r="C306" i="1"/>
  <c r="C305" i="1"/>
  <c r="C304" i="1"/>
  <c r="G302" i="1"/>
  <c r="D302" i="1"/>
  <c r="H302" i="1" s="1"/>
  <c r="C302" i="1"/>
  <c r="H301" i="1"/>
  <c r="G301" i="1"/>
  <c r="D301" i="1"/>
  <c r="C301" i="1"/>
  <c r="D300" i="1"/>
  <c r="H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G276" i="1" s="1"/>
  <c r="C276" i="1"/>
  <c r="H275" i="1"/>
  <c r="G275" i="1"/>
  <c r="D275" i="1"/>
  <c r="C275" i="1"/>
  <c r="D274" i="1"/>
  <c r="G274" i="1" s="1"/>
  <c r="C274" i="1"/>
  <c r="H273" i="1"/>
  <c r="G273" i="1"/>
  <c r="D273" i="1"/>
  <c r="C273" i="1"/>
  <c r="H272" i="1"/>
  <c r="G272" i="1"/>
  <c r="D272" i="1"/>
  <c r="C272" i="1"/>
  <c r="D271" i="1"/>
  <c r="G271" i="1" s="1"/>
  <c r="C271" i="1"/>
  <c r="D270" i="1"/>
  <c r="G270" i="1" s="1"/>
  <c r="C270" i="1"/>
  <c r="D269" i="1"/>
  <c r="G269" i="1" s="1"/>
  <c r="C269" i="1"/>
  <c r="H268" i="1"/>
  <c r="G268" i="1"/>
  <c r="D268" i="1"/>
  <c r="C268" i="1"/>
  <c r="D267" i="1"/>
  <c r="G267" i="1" s="1"/>
  <c r="C267" i="1"/>
  <c r="H266" i="1"/>
  <c r="G266" i="1"/>
  <c r="D266" i="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H246" i="1"/>
  <c r="G246" i="1"/>
  <c r="D246" i="1"/>
  <c r="C246" i="1"/>
  <c r="H245" i="1"/>
  <c r="G245" i="1"/>
  <c r="D245" i="1"/>
  <c r="C245" i="1"/>
  <c r="H244" i="1"/>
  <c r="G244" i="1"/>
  <c r="D244" i="1"/>
  <c r="C244" i="1"/>
  <c r="D243" i="1"/>
  <c r="G243" i="1" s="1"/>
  <c r="C243" i="1"/>
  <c r="D242" i="1"/>
  <c r="G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D224" i="1"/>
  <c r="G224" i="1" s="1"/>
  <c r="C224" i="1"/>
  <c r="H223" i="1"/>
  <c r="D223" i="1"/>
  <c r="G223" i="1" s="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D216" i="1"/>
  <c r="G216" i="1" s="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D195" i="1"/>
  <c r="G195" i="1" s="1"/>
  <c r="C195" i="1"/>
  <c r="D194" i="1"/>
  <c r="H194" i="1" s="1"/>
  <c r="C194" i="1"/>
  <c r="H193" i="1"/>
  <c r="D193" i="1"/>
  <c r="G193" i="1" s="1"/>
  <c r="C193" i="1"/>
  <c r="H192" i="1"/>
  <c r="D192" i="1"/>
  <c r="G192" i="1" s="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D184" i="1"/>
  <c r="G184" i="1" s="1"/>
  <c r="C184" i="1"/>
  <c r="D183" i="1"/>
  <c r="G183" i="1" s="1"/>
  <c r="C183" i="1"/>
  <c r="D182" i="1"/>
  <c r="G182" i="1" s="1"/>
  <c r="C182" i="1"/>
  <c r="H181" i="1"/>
  <c r="G181" i="1"/>
  <c r="D181" i="1"/>
  <c r="C181" i="1"/>
  <c r="H180" i="1"/>
  <c r="D180" i="1"/>
  <c r="G180" i="1" s="1"/>
  <c r="C180" i="1"/>
  <c r="H179" i="1"/>
  <c r="G179" i="1"/>
  <c r="D179" i="1"/>
  <c r="C179" i="1"/>
  <c r="H178" i="1"/>
  <c r="G178" i="1"/>
  <c r="D178" i="1"/>
  <c r="C178" i="1"/>
  <c r="D177" i="1"/>
  <c r="H177" i="1" s="1"/>
  <c r="C177" i="1"/>
  <c r="H176" i="1"/>
  <c r="G176" i="1"/>
  <c r="D176" i="1"/>
  <c r="C176" i="1"/>
  <c r="H175" i="1"/>
  <c r="G175" i="1"/>
  <c r="D175" i="1"/>
  <c r="C175" i="1"/>
  <c r="D174" i="1"/>
  <c r="H174" i="1" s="1"/>
  <c r="C174" i="1"/>
  <c r="D173" i="1"/>
  <c r="H173" i="1" s="1"/>
  <c r="C173" i="1"/>
  <c r="H172" i="1"/>
  <c r="G172" i="1"/>
  <c r="D172" i="1"/>
  <c r="C172" i="1"/>
  <c r="H171" i="1"/>
  <c r="D171" i="1"/>
  <c r="G171" i="1" s="1"/>
  <c r="C171" i="1"/>
  <c r="H170" i="1"/>
  <c r="G170" i="1"/>
  <c r="D170" i="1"/>
  <c r="C170" i="1"/>
  <c r="H169" i="1"/>
  <c r="G169" i="1"/>
  <c r="D169" i="1"/>
  <c r="C169" i="1"/>
  <c r="H168" i="1"/>
  <c r="G168" i="1"/>
  <c r="D168" i="1"/>
  <c r="C168" i="1"/>
  <c r="H167" i="1"/>
  <c r="D167" i="1"/>
  <c r="G167" i="1" s="1"/>
  <c r="C167" i="1"/>
  <c r="D166" i="1"/>
  <c r="G166" i="1" s="1"/>
  <c r="C166" i="1"/>
  <c r="H165" i="1"/>
  <c r="G165" i="1"/>
  <c r="D165" i="1"/>
  <c r="C165" i="1"/>
  <c r="H164" i="1"/>
  <c r="G164" i="1"/>
  <c r="D164" i="1"/>
  <c r="C164" i="1"/>
  <c r="D163" i="1"/>
  <c r="H163" i="1" s="1"/>
  <c r="C163" i="1"/>
  <c r="D162" i="1"/>
  <c r="H162" i="1" s="1"/>
  <c r="C162" i="1"/>
  <c r="D161" i="1"/>
  <c r="H161" i="1" s="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D151" i="1"/>
  <c r="G151" i="1" s="1"/>
  <c r="C151" i="1"/>
  <c r="H150" i="1"/>
  <c r="G150" i="1"/>
  <c r="D150" i="1"/>
  <c r="C150" i="1"/>
  <c r="D149" i="1"/>
  <c r="G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D117" i="1"/>
  <c r="G117" i="1" s="1"/>
  <c r="C117" i="1"/>
  <c r="H116" i="1"/>
  <c r="G116" i="1"/>
  <c r="D116" i="1"/>
  <c r="C116" i="1"/>
  <c r="H115" i="1"/>
  <c r="G115" i="1"/>
  <c r="D115" i="1"/>
  <c r="C115" i="1"/>
  <c r="H114" i="1"/>
  <c r="G114" i="1"/>
  <c r="D114" i="1"/>
  <c r="C114" i="1"/>
  <c r="H113" i="1"/>
  <c r="D113" i="1"/>
  <c r="G113" i="1" s="1"/>
  <c r="C113" i="1"/>
  <c r="H112" i="1"/>
  <c r="G112" i="1"/>
  <c r="D112" i="1"/>
  <c r="C112" i="1"/>
  <c r="H111" i="1"/>
  <c r="D111" i="1"/>
  <c r="G111" i="1" s="1"/>
  <c r="C111" i="1"/>
  <c r="H110" i="1"/>
  <c r="D110" i="1"/>
  <c r="G110" i="1" s="1"/>
  <c r="C110" i="1"/>
  <c r="H109" i="1"/>
  <c r="G109" i="1"/>
  <c r="D109" i="1"/>
  <c r="C109" i="1"/>
  <c r="D108" i="1"/>
  <c r="G108" i="1" s="1"/>
  <c r="C108" i="1"/>
  <c r="D107" i="1"/>
  <c r="G107" i="1" s="1"/>
  <c r="C107" i="1"/>
  <c r="D106" i="1"/>
  <c r="G106" i="1" s="1"/>
  <c r="C106" i="1"/>
  <c r="D105" i="1"/>
  <c r="G105" i="1" s="1"/>
  <c r="C105" i="1"/>
  <c r="H104" i="1"/>
  <c r="G104" i="1"/>
  <c r="D104" i="1"/>
  <c r="C104"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D90" i="1"/>
  <c r="G90" i="1" s="1"/>
  <c r="C90" i="1"/>
  <c r="H89" i="1"/>
  <c r="G89" i="1"/>
  <c r="D89" i="1"/>
  <c r="C89" i="1"/>
  <c r="H88" i="1"/>
  <c r="D88" i="1"/>
  <c r="G88" i="1" s="1"/>
  <c r="C88" i="1"/>
  <c r="D87" i="1"/>
  <c r="G87" i="1" s="1"/>
  <c r="C87" i="1"/>
  <c r="H86" i="1"/>
  <c r="G86" i="1"/>
  <c r="D86" i="1"/>
  <c r="C86" i="1"/>
  <c r="D85" i="1"/>
  <c r="H85" i="1" s="1"/>
  <c r="C85" i="1"/>
  <c r="H84" i="1"/>
  <c r="G84" i="1"/>
  <c r="D84" i="1"/>
  <c r="C84" i="1"/>
  <c r="H83" i="1"/>
  <c r="G83" i="1"/>
  <c r="D83" i="1"/>
  <c r="C83" i="1"/>
  <c r="D82" i="1"/>
  <c r="H82" i="1" s="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D58" i="1"/>
  <c r="G58" i="1" s="1"/>
  <c r="C58" i="1"/>
  <c r="H57" i="1"/>
  <c r="G57" i="1"/>
  <c r="D57" i="1"/>
  <c r="C57" i="1"/>
  <c r="H56" i="1"/>
  <c r="G56" i="1"/>
  <c r="D56" i="1"/>
  <c r="C56" i="1"/>
  <c r="D55" i="1"/>
  <c r="H55" i="1" s="1"/>
  <c r="C55" i="1"/>
  <c r="D54" i="1"/>
  <c r="G54" i="1" s="1"/>
  <c r="C54" i="1"/>
  <c r="H53" i="1"/>
  <c r="G53" i="1"/>
  <c r="D53" i="1"/>
  <c r="C53" i="1"/>
  <c r="H52" i="1"/>
  <c r="D52" i="1"/>
  <c r="G52" i="1" s="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D38" i="1"/>
  <c r="G38" i="1" s="1"/>
  <c r="C38" i="1"/>
  <c r="H37" i="1"/>
  <c r="G37" i="1"/>
  <c r="D37" i="1"/>
  <c r="C37" i="1"/>
  <c r="H36" i="1"/>
  <c r="G36" i="1"/>
  <c r="D36" i="1"/>
  <c r="C36" i="1"/>
  <c r="H35" i="1"/>
  <c r="G35" i="1"/>
  <c r="D35" i="1"/>
  <c r="C35" i="1"/>
  <c r="G34" i="1"/>
  <c r="D34" i="1"/>
  <c r="H34" i="1" s="1"/>
  <c r="C34" i="1"/>
  <c r="H33" i="1"/>
  <c r="G33" i="1"/>
  <c r="D33" i="1"/>
  <c r="C33" i="1"/>
  <c r="H32" i="1"/>
  <c r="G32" i="1"/>
  <c r="D32" i="1"/>
  <c r="C32" i="1"/>
  <c r="D31" i="1"/>
  <c r="H31" i="1" s="1"/>
  <c r="C31" i="1"/>
  <c r="H30" i="1"/>
  <c r="G30" i="1"/>
  <c r="D30" i="1"/>
  <c r="C30" i="1"/>
  <c r="H29" i="1"/>
  <c r="G29" i="1"/>
  <c r="D29" i="1"/>
  <c r="C29" i="1"/>
  <c r="H28" i="1"/>
  <c r="D28" i="1"/>
  <c r="G28" i="1" s="1"/>
  <c r="C28" i="1"/>
  <c r="H27" i="1"/>
  <c r="G27" i="1"/>
  <c r="D27" i="1"/>
  <c r="C27" i="1"/>
  <c r="H26" i="1"/>
  <c r="G26" i="1"/>
  <c r="D26" i="1"/>
  <c r="C26" i="1"/>
  <c r="D25" i="1"/>
  <c r="G25" i="1" s="1"/>
  <c r="C25" i="1"/>
  <c r="G24" i="1"/>
  <c r="D24" i="1"/>
  <c r="H24" i="1" s="1"/>
  <c r="C24" i="1"/>
  <c r="H23" i="1"/>
  <c r="D23" i="1"/>
  <c r="G23" i="1" s="1"/>
  <c r="C23" i="1"/>
  <c r="D22" i="1"/>
  <c r="H22" i="1" s="1"/>
  <c r="C22" i="1"/>
  <c r="D21" i="1"/>
  <c r="H21" i="1" s="1"/>
  <c r="C21" i="1"/>
  <c r="D20" i="1"/>
  <c r="G20" i="1" s="1"/>
  <c r="C20" i="1"/>
  <c r="D19" i="1"/>
  <c r="H19" i="1" s="1"/>
  <c r="C19" i="1"/>
  <c r="D18" i="1"/>
  <c r="H18" i="1" s="1"/>
  <c r="C18" i="1"/>
  <c r="D17" i="1"/>
  <c r="H17" i="1" s="1"/>
  <c r="C17" i="1"/>
  <c r="D16" i="1"/>
  <c r="H16" i="1" s="1"/>
  <c r="C16" i="1"/>
  <c r="D15" i="1"/>
  <c r="H15" i="1" s="1"/>
  <c r="C15" i="1"/>
  <c r="D14" i="1"/>
  <c r="H14" i="1" s="1"/>
  <c r="C14" i="1"/>
  <c r="C13" i="1"/>
  <c r="D12" i="1"/>
  <c r="H12" i="1" s="1"/>
  <c r="C12" i="1"/>
  <c r="H11" i="1"/>
  <c r="G11" i="1"/>
  <c r="D11" i="1"/>
  <c r="C11" i="1"/>
  <c r="G10" i="1"/>
  <c r="D10" i="1"/>
  <c r="H10" i="1" s="1"/>
  <c r="C10" i="1"/>
  <c r="H9" i="1"/>
  <c r="G9" i="1"/>
  <c r="D9" i="1"/>
  <c r="C9" i="1"/>
  <c r="H8" i="1"/>
  <c r="G8" i="1"/>
  <c r="D8" i="1"/>
  <c r="C8" i="1"/>
  <c r="H7" i="1"/>
  <c r="G7" i="1"/>
  <c r="D7" i="1"/>
  <c r="C7" i="1"/>
  <c r="H6" i="1"/>
  <c r="G6" i="1"/>
  <c r="D6" i="1"/>
  <c r="C6" i="1"/>
  <c r="H5" i="1"/>
  <c r="G5" i="1"/>
  <c r="D5" i="1"/>
  <c r="C5" i="1"/>
  <c r="C4" i="1"/>
  <c r="G1451" i="1" l="1"/>
  <c r="H1579" i="1"/>
  <c r="D1577" i="1"/>
  <c r="G1577" i="1" s="1"/>
  <c r="E38" i="7"/>
  <c r="J1578" i="1"/>
  <c r="J1575" i="1"/>
  <c r="H1572" i="1"/>
  <c r="E22" i="7"/>
  <c r="I34" i="3" s="1"/>
  <c r="J1569" i="1"/>
  <c r="H1563" i="1"/>
  <c r="I1560" i="1"/>
  <c r="D1555" i="1"/>
  <c r="G1555" i="1" s="1"/>
  <c r="H1556" i="1"/>
  <c r="H1551" i="1"/>
  <c r="J1554" i="1"/>
  <c r="H1547" i="1"/>
  <c r="G1548" i="1"/>
  <c r="I1548" i="1" s="1"/>
  <c r="J1548" i="1"/>
  <c r="G416" i="1"/>
  <c r="H423" i="1"/>
  <c r="H416" i="1"/>
  <c r="G423" i="1"/>
  <c r="E255" i="5"/>
  <c r="D1259" i="1" s="1"/>
  <c r="H1259" i="1" s="1"/>
  <c r="F297" i="5"/>
  <c r="C1301" i="1"/>
  <c r="G1301" i="1"/>
  <c r="G1302" i="1"/>
  <c r="H1257" i="1"/>
  <c r="G1373" i="1"/>
  <c r="C1278" i="1"/>
  <c r="H1278" i="1" s="1"/>
  <c r="G1278" i="1"/>
  <c r="G1279" i="1"/>
  <c r="C1201" i="1"/>
  <c r="H1201" i="1" s="1"/>
  <c r="G1206" i="1"/>
  <c r="C1182" i="1"/>
  <c r="E321" i="9"/>
  <c r="B321" i="9" s="1"/>
  <c r="G1349" i="1"/>
  <c r="G1350" i="1"/>
  <c r="G1351" i="1"/>
  <c r="G1352" i="1"/>
  <c r="G1353" i="1"/>
  <c r="G1354" i="1"/>
  <c r="G1355" i="1"/>
  <c r="G1356" i="1"/>
  <c r="G1357" i="1"/>
  <c r="G1358" i="1"/>
  <c r="G1359" i="1"/>
  <c r="G1360" i="1"/>
  <c r="G1361" i="1"/>
  <c r="G1362" i="1"/>
  <c r="G1363" i="1"/>
  <c r="G1364" i="1"/>
  <c r="G1365" i="1"/>
  <c r="G1366" i="1"/>
  <c r="G1367" i="1"/>
  <c r="G1348" i="1"/>
  <c r="G1347" i="1"/>
  <c r="D1540" i="1"/>
  <c r="H1540" i="1" s="1"/>
  <c r="G1540" i="1"/>
  <c r="D1539" i="1"/>
  <c r="H1539" i="1" s="1"/>
  <c r="G1541" i="1"/>
  <c r="I1541" i="1" s="1"/>
  <c r="H1377" i="1"/>
  <c r="H1381" i="1"/>
  <c r="H1375" i="1"/>
  <c r="H1379" i="1"/>
  <c r="H1383" i="1"/>
  <c r="H1373" i="1"/>
  <c r="H1369" i="1"/>
  <c r="H1372" i="1"/>
  <c r="H1371" i="1"/>
  <c r="G1251" i="1"/>
  <c r="G1200" i="1"/>
  <c r="G1371" i="1"/>
  <c r="G1385" i="1"/>
  <c r="E333" i="9"/>
  <c r="B333" i="9" s="1"/>
  <c r="G1241" i="1"/>
  <c r="H1241" i="1"/>
  <c r="D1224" i="1"/>
  <c r="G1224" i="1" s="1"/>
  <c r="E325" i="9"/>
  <c r="B325" i="9" s="1"/>
  <c r="H1224" i="1"/>
  <c r="H1221" i="1"/>
  <c r="E203" i="5"/>
  <c r="H338" i="9" s="1"/>
  <c r="G1215" i="1"/>
  <c r="H1215" i="1"/>
  <c r="D1208" i="1"/>
  <c r="G1178" i="1"/>
  <c r="H1176" i="1"/>
  <c r="G1176" i="1"/>
  <c r="G1174" i="1"/>
  <c r="G1175" i="1"/>
  <c r="F165" i="5"/>
  <c r="G1167" i="1"/>
  <c r="E313" i="9"/>
  <c r="B313" i="9" s="1"/>
  <c r="D1155" i="1"/>
  <c r="G1148" i="1"/>
  <c r="H1148" i="1"/>
  <c r="G1134" i="1"/>
  <c r="G1135" i="1"/>
  <c r="G1136" i="1"/>
  <c r="G1137" i="1"/>
  <c r="G1138" i="1"/>
  <c r="G1139" i="1"/>
  <c r="G1132" i="1"/>
  <c r="G1133" i="1"/>
  <c r="G1125" i="1"/>
  <c r="H1112" i="1"/>
  <c r="D1094" i="1"/>
  <c r="E314" i="9"/>
  <c r="B314" i="9" s="1"/>
  <c r="H1087" i="1"/>
  <c r="G1084" i="1"/>
  <c r="G1083" i="1"/>
  <c r="H1081" i="1"/>
  <c r="H1082" i="1"/>
  <c r="D1141" i="1"/>
  <c r="G1141" i="1" s="1"/>
  <c r="D1076" i="1"/>
  <c r="G1076" i="1" s="1"/>
  <c r="G1079" i="1"/>
  <c r="G1073" i="1"/>
  <c r="G1072" i="1"/>
  <c r="H1071" i="1"/>
  <c r="G1070" i="1"/>
  <c r="G1068" i="1"/>
  <c r="G1069" i="1"/>
  <c r="G1067" i="1"/>
  <c r="G1066" i="1"/>
  <c r="G1065" i="1"/>
  <c r="G1064" i="1"/>
  <c r="G1061" i="1"/>
  <c r="G1063" i="1"/>
  <c r="G1060" i="1"/>
  <c r="G1059" i="1"/>
  <c r="G1057" i="1"/>
  <c r="G1058" i="1"/>
  <c r="G1056" i="1"/>
  <c r="G1049" i="1"/>
  <c r="G1046" i="1"/>
  <c r="G1048" i="1"/>
  <c r="G1045" i="1"/>
  <c r="G1044" i="1"/>
  <c r="H1043" i="1"/>
  <c r="H1042" i="1"/>
  <c r="G1040" i="1"/>
  <c r="G1041" i="1"/>
  <c r="H1033" i="1"/>
  <c r="G1029" i="1"/>
  <c r="D1024" i="1"/>
  <c r="G1024" i="1" s="1"/>
  <c r="G1032" i="1"/>
  <c r="G1023" i="1"/>
  <c r="G1346" i="1"/>
  <c r="E317" i="9"/>
  <c r="B317" i="9" s="1"/>
  <c r="G1305" i="1"/>
  <c r="G1267" i="1"/>
  <c r="E303" i="9"/>
  <c r="B303" i="9" s="1"/>
  <c r="D1260" i="1"/>
  <c r="H1260" i="1" s="1"/>
  <c r="F256" i="5"/>
  <c r="G1263" i="1"/>
  <c r="G1264" i="1"/>
  <c r="G1266" i="1"/>
  <c r="G1259" i="1"/>
  <c r="G1261" i="1"/>
  <c r="G1050" i="1"/>
  <c r="G1055" i="1"/>
  <c r="G1039" i="1"/>
  <c r="H1684" i="1"/>
  <c r="G1635" i="1"/>
  <c r="G1620" i="1"/>
  <c r="C1681" i="1"/>
  <c r="H1681" i="1" s="1"/>
  <c r="H1685" i="1"/>
  <c r="G1683" i="1"/>
  <c r="E329" i="9"/>
  <c r="B329" i="9" s="1"/>
  <c r="E37" i="9"/>
  <c r="B37" i="9" s="1"/>
  <c r="E322" i="9"/>
  <c r="E326" i="9"/>
  <c r="B326" i="9" s="1"/>
  <c r="E320" i="9"/>
  <c r="B320" i="9" s="1"/>
  <c r="G660" i="1"/>
  <c r="E29" i="9"/>
  <c r="B29" i="9" s="1"/>
  <c r="G22" i="1"/>
  <c r="G21" i="1"/>
  <c r="G18" i="1"/>
  <c r="G17" i="1"/>
  <c r="G16" i="1"/>
  <c r="G15" i="1"/>
  <c r="G13" i="1"/>
  <c r="G14" i="1"/>
  <c r="G12" i="1"/>
  <c r="G661" i="1"/>
  <c r="G659" i="1"/>
  <c r="G658" i="1"/>
  <c r="G414" i="1"/>
  <c r="G778" i="1"/>
  <c r="G777" i="1"/>
  <c r="G776" i="1"/>
  <c r="G775" i="1"/>
  <c r="G774" i="1"/>
  <c r="G773" i="1"/>
  <c r="G772" i="1"/>
  <c r="H25" i="1"/>
  <c r="G31" i="1"/>
  <c r="F29" i="4"/>
  <c r="G655" i="1"/>
  <c r="G654" i="1"/>
  <c r="G653" i="1"/>
  <c r="E296" i="9"/>
  <c r="B296" i="9" s="1"/>
  <c r="D649" i="1"/>
  <c r="G649" i="1" s="1"/>
  <c r="G647" i="1"/>
  <c r="G300" i="1"/>
  <c r="F428" i="4"/>
  <c r="G421" i="1"/>
  <c r="G422" i="1"/>
  <c r="G298" i="1"/>
  <c r="E647" i="4"/>
  <c r="D641" i="1" s="1"/>
  <c r="G1636" i="1"/>
  <c r="D51" i="8"/>
  <c r="C1628" i="1" s="1"/>
  <c r="H1614" i="1"/>
  <c r="D25" i="8"/>
  <c r="C1602" i="1" s="1"/>
  <c r="G1602" i="1" s="1"/>
  <c r="G1611" i="1"/>
  <c r="H1606" i="1"/>
  <c r="H1595" i="1"/>
  <c r="G1595" i="1"/>
  <c r="D6" i="8"/>
  <c r="C1583" i="1" s="1"/>
  <c r="H1583" i="1" s="1"/>
  <c r="H1590" i="1"/>
  <c r="H1589" i="1"/>
  <c r="C1585" i="1"/>
  <c r="G1587" i="1"/>
  <c r="H1582" i="1"/>
  <c r="G1536" i="1"/>
  <c r="G1533" i="1"/>
  <c r="H1525" i="1"/>
  <c r="G1525" i="1"/>
  <c r="D1526" i="1"/>
  <c r="F129" i="6"/>
  <c r="G1522" i="1"/>
  <c r="H1518" i="1"/>
  <c r="G1518" i="1"/>
  <c r="G1514" i="1"/>
  <c r="G1515" i="1"/>
  <c r="G1511" i="1"/>
  <c r="G1513" i="1"/>
  <c r="F115" i="6"/>
  <c r="E114" i="6"/>
  <c r="G1509" i="1"/>
  <c r="G1503" i="1"/>
  <c r="F107" i="6"/>
  <c r="D1486" i="1"/>
  <c r="G1486" i="1" s="1"/>
  <c r="G1485" i="1"/>
  <c r="H1485" i="1"/>
  <c r="H1486" i="1"/>
  <c r="H1487" i="1"/>
  <c r="H1484" i="1"/>
  <c r="H1483" i="1"/>
  <c r="H1482" i="1"/>
  <c r="H1481" i="1"/>
  <c r="H1478" i="1"/>
  <c r="H1480" i="1"/>
  <c r="H1457" i="1"/>
  <c r="G1457" i="1"/>
  <c r="H1450" i="1"/>
  <c r="G1443" i="1"/>
  <c r="G1439" i="1"/>
  <c r="G1442" i="1"/>
  <c r="E35" i="6"/>
  <c r="H1435" i="1"/>
  <c r="F39" i="6"/>
  <c r="D1432" i="1"/>
  <c r="F35" i="6"/>
  <c r="H1424" i="1"/>
  <c r="G1424" i="1"/>
  <c r="F28" i="6"/>
  <c r="G1418" i="1"/>
  <c r="E5" i="6"/>
  <c r="F5" i="6" s="1"/>
  <c r="H1402" i="1"/>
  <c r="F6" i="6"/>
  <c r="H1301" i="1"/>
  <c r="H1302" i="1"/>
  <c r="E251" i="5"/>
  <c r="D1256" i="1"/>
  <c r="H1251" i="1"/>
  <c r="E219" i="5"/>
  <c r="E337" i="9"/>
  <c r="B337" i="9" s="1"/>
  <c r="H336" i="9"/>
  <c r="D1182" i="1"/>
  <c r="G1182" i="1" s="1"/>
  <c r="D1190" i="1"/>
  <c r="H1189" i="1"/>
  <c r="H1188" i="1"/>
  <c r="H1185" i="1"/>
  <c r="H1187" i="1"/>
  <c r="H1184" i="1"/>
  <c r="E336" i="9"/>
  <c r="B336" i="9" s="1"/>
  <c r="H1170" i="1"/>
  <c r="H1172" i="1"/>
  <c r="H1169" i="1"/>
  <c r="H1168" i="1"/>
  <c r="H1165" i="1"/>
  <c r="H1164" i="1"/>
  <c r="H1152" i="1"/>
  <c r="H1153" i="1"/>
  <c r="F147" i="5"/>
  <c r="H1141" i="1"/>
  <c r="H1145" i="1"/>
  <c r="H1078" i="1"/>
  <c r="E70" i="5"/>
  <c r="D1075" i="1" s="1"/>
  <c r="F341" i="9"/>
  <c r="D1034" i="1"/>
  <c r="H1025" i="1"/>
  <c r="G1018" i="1"/>
  <c r="H1021" i="1"/>
  <c r="E12" i="5"/>
  <c r="D1017" i="1" s="1"/>
  <c r="G1013" i="1"/>
  <c r="H1013" i="1"/>
  <c r="F8" i="5"/>
  <c r="G726" i="1"/>
  <c r="E42" i="9"/>
  <c r="B42" i="9" s="1"/>
  <c r="E39" i="9"/>
  <c r="B39" i="9" s="1"/>
  <c r="E27" i="9"/>
  <c r="B27" i="9" s="1"/>
  <c r="F412" i="4"/>
  <c r="H396" i="1"/>
  <c r="H398" i="1"/>
  <c r="H381" i="1"/>
  <c r="H376" i="1"/>
  <c r="H374" i="1"/>
  <c r="H375" i="1"/>
  <c r="F379" i="4"/>
  <c r="H369" i="1"/>
  <c r="H373" i="1"/>
  <c r="E321" i="4"/>
  <c r="D316" i="1" s="1"/>
  <c r="F322" i="4"/>
  <c r="E309" i="4"/>
  <c r="F314" i="4"/>
  <c r="D304" i="1"/>
  <c r="D305" i="1"/>
  <c r="H274" i="1"/>
  <c r="H276" i="1"/>
  <c r="H269" i="1"/>
  <c r="H270" i="1"/>
  <c r="H271" i="1"/>
  <c r="F273" i="4"/>
  <c r="F247" i="9"/>
  <c r="B247" i="9" s="1"/>
  <c r="H265" i="1"/>
  <c r="H267" i="1"/>
  <c r="F269" i="4"/>
  <c r="F250" i="4"/>
  <c r="H242" i="1"/>
  <c r="H243" i="1"/>
  <c r="E230" i="4"/>
  <c r="D226" i="1" s="1"/>
  <c r="E70" i="9"/>
  <c r="B70" i="9" s="1"/>
  <c r="F237" i="4"/>
  <c r="F225" i="4"/>
  <c r="F246" i="9"/>
  <c r="E67" i="9"/>
  <c r="B67" i="9" s="1"/>
  <c r="E202" i="4"/>
  <c r="D198" i="1" s="1"/>
  <c r="B244" i="9"/>
  <c r="F244" i="9"/>
  <c r="G194" i="1"/>
  <c r="E55" i="9"/>
  <c r="B55" i="9" s="1"/>
  <c r="F242" i="9"/>
  <c r="B242" i="9" s="1"/>
  <c r="F194" i="4"/>
  <c r="E54" i="9"/>
  <c r="B54" i="9" s="1"/>
  <c r="H184" i="1"/>
  <c r="H183" i="1"/>
  <c r="F240" i="9"/>
  <c r="H182" i="1"/>
  <c r="F239" i="9"/>
  <c r="B239" i="9" s="1"/>
  <c r="F178" i="4"/>
  <c r="E51" i="9"/>
  <c r="B51" i="9" s="1"/>
  <c r="F238" i="9"/>
  <c r="G174" i="1"/>
  <c r="G177" i="1"/>
  <c r="G173" i="1"/>
  <c r="H166" i="1"/>
  <c r="G163" i="1"/>
  <c r="G161" i="1"/>
  <c r="G162" i="1"/>
  <c r="H149" i="1"/>
  <c r="E46" i="9"/>
  <c r="B46" i="9" s="1"/>
  <c r="H108" i="1"/>
  <c r="F236" i="9"/>
  <c r="B236" i="9" s="1"/>
  <c r="H107" i="1"/>
  <c r="H106" i="1"/>
  <c r="H105" i="1"/>
  <c r="H103" i="1"/>
  <c r="H87" i="1"/>
  <c r="F232" i="9"/>
  <c r="B232" i="9" s="1"/>
  <c r="F91" i="4"/>
  <c r="G85" i="1"/>
  <c r="G82" i="1"/>
  <c r="G79" i="1"/>
  <c r="G81" i="1"/>
  <c r="F74" i="4"/>
  <c r="E34" i="9"/>
  <c r="B34" i="9" s="1"/>
  <c r="E31" i="9"/>
  <c r="H54" i="1"/>
  <c r="G55" i="1"/>
  <c r="E49" i="4"/>
  <c r="D45" i="1" s="1"/>
  <c r="E30" i="9"/>
  <c r="B30" i="9" s="1"/>
  <c r="F23" i="4"/>
  <c r="F230" i="9"/>
  <c r="H20" i="1"/>
  <c r="G19" i="1"/>
  <c r="H4" i="1"/>
  <c r="G4" i="1"/>
  <c r="F8" i="4"/>
  <c r="E7" i="4"/>
  <c r="D3" i="1" s="1"/>
  <c r="I1581" i="1"/>
  <c r="I1566" i="1"/>
  <c r="G1531" i="1"/>
  <c r="H1533" i="1"/>
  <c r="G1535" i="1"/>
  <c r="G1539" i="1"/>
  <c r="H1541" i="1"/>
  <c r="G1543" i="1"/>
  <c r="I1543" i="1" s="1"/>
  <c r="J1543" i="1"/>
  <c r="H1544" i="1"/>
  <c r="I1544" i="1" s="1"/>
  <c r="H1545" i="1"/>
  <c r="I1545" i="1" s="1"/>
  <c r="G1547" i="1"/>
  <c r="G1550" i="1"/>
  <c r="I1550" i="1" s="1"/>
  <c r="G1554" i="1"/>
  <c r="G1556" i="1"/>
  <c r="G1558" i="1"/>
  <c r="I1558" i="1" s="1"/>
  <c r="G1562" i="1"/>
  <c r="I1562" i="1" s="1"/>
  <c r="G1564" i="1"/>
  <c r="I1564" i="1" s="1"/>
  <c r="H1566" i="1"/>
  <c r="J1566" i="1"/>
  <c r="H1567" i="1"/>
  <c r="I1567" i="1" s="1"/>
  <c r="G1568" i="1"/>
  <c r="I1568" i="1" s="1"/>
  <c r="H1570" i="1"/>
  <c r="I1570" i="1" s="1"/>
  <c r="J1570" i="1"/>
  <c r="H1573" i="1"/>
  <c r="I1573" i="1" s="1"/>
  <c r="G1574" i="1"/>
  <c r="I1574" i="1" s="1"/>
  <c r="H1576" i="1"/>
  <c r="I1576" i="1" s="1"/>
  <c r="J1576" i="1"/>
  <c r="H1578" i="1"/>
  <c r="I1578" i="1" s="1"/>
  <c r="G1579" i="1"/>
  <c r="I1579" i="1" s="1"/>
  <c r="H1581" i="1"/>
  <c r="J1581" i="1"/>
  <c r="H1586" i="1"/>
  <c r="G1588" i="1"/>
  <c r="G1591" i="1"/>
  <c r="H1594" i="1"/>
  <c r="G1596" i="1"/>
  <c r="G1599" i="1"/>
  <c r="G1604" i="1"/>
  <c r="G1607" i="1"/>
  <c r="H1610" i="1"/>
  <c r="G1612" i="1"/>
  <c r="G1615" i="1"/>
  <c r="G1631" i="1"/>
  <c r="H1638" i="1"/>
  <c r="G1638" i="1"/>
  <c r="G1647" i="1"/>
  <c r="H1654" i="1"/>
  <c r="G1654" i="1"/>
  <c r="G1663" i="1"/>
  <c r="H1670" i="1"/>
  <c r="G1670" i="1"/>
  <c r="G1679" i="1"/>
  <c r="H1686" i="1"/>
  <c r="G1686" i="1"/>
  <c r="F221" i="4"/>
  <c r="H1532" i="1"/>
  <c r="G1534" i="1"/>
  <c r="H1536" i="1"/>
  <c r="I1542" i="1"/>
  <c r="J1544" i="1"/>
  <c r="I1546" i="1"/>
  <c r="H1549" i="1"/>
  <c r="I1549" i="1" s="1"/>
  <c r="J1549" i="1"/>
  <c r="H1550" i="1"/>
  <c r="G1551" i="1"/>
  <c r="I1551" i="1" s="1"/>
  <c r="H1553" i="1"/>
  <c r="I1553" i="1" s="1"/>
  <c r="J1553" i="1"/>
  <c r="H1554" i="1"/>
  <c r="H1557" i="1"/>
  <c r="I1557" i="1" s="1"/>
  <c r="J1557" i="1"/>
  <c r="H1558" i="1"/>
  <c r="G1559" i="1"/>
  <c r="I1559" i="1" s="1"/>
  <c r="H1561" i="1"/>
  <c r="I1561" i="1" s="1"/>
  <c r="J1561" i="1"/>
  <c r="H1562" i="1"/>
  <c r="G1563" i="1"/>
  <c r="G1565" i="1"/>
  <c r="I1565" i="1" s="1"/>
  <c r="G1569" i="1"/>
  <c r="I1569" i="1" s="1"/>
  <c r="G1575" i="1"/>
  <c r="I1575" i="1" s="1"/>
  <c r="G1580" i="1"/>
  <c r="I1580" i="1" s="1"/>
  <c r="H1626" i="1"/>
  <c r="G1626" i="1"/>
  <c r="H1642" i="1"/>
  <c r="G1642" i="1"/>
  <c r="H1658" i="1"/>
  <c r="G1658" i="1"/>
  <c r="H1674" i="1"/>
  <c r="G1674" i="1"/>
  <c r="F83" i="4"/>
  <c r="E82" i="4"/>
  <c r="D78" i="1" s="1"/>
  <c r="J1541" i="1"/>
  <c r="J1545" i="1"/>
  <c r="J1564" i="1"/>
  <c r="J1568" i="1"/>
  <c r="J1574" i="1"/>
  <c r="J1579" i="1"/>
  <c r="H1630" i="1"/>
  <c r="G1630" i="1"/>
  <c r="H1646" i="1"/>
  <c r="G1646" i="1"/>
  <c r="H1662" i="1"/>
  <c r="G1662" i="1"/>
  <c r="H1678" i="1"/>
  <c r="G1678" i="1"/>
  <c r="D43" i="4"/>
  <c r="F44" i="4"/>
  <c r="D49" i="4"/>
  <c r="F64" i="4"/>
  <c r="J1551" i="1"/>
  <c r="J1559" i="1"/>
  <c r="H1618" i="1"/>
  <c r="G1618" i="1"/>
  <c r="G1627" i="1"/>
  <c r="H1634" i="1"/>
  <c r="G1634" i="1"/>
  <c r="G1643" i="1"/>
  <c r="H1650" i="1"/>
  <c r="G1650" i="1"/>
  <c r="G1659" i="1"/>
  <c r="H1666" i="1"/>
  <c r="G1666" i="1"/>
  <c r="G1675" i="1"/>
  <c r="H1682" i="1"/>
  <c r="G1682" i="1"/>
  <c r="D134" i="4"/>
  <c r="D202" i="4"/>
  <c r="F222" i="4"/>
  <c r="D262" i="4"/>
  <c r="F278" i="4"/>
  <c r="F309" i="4"/>
  <c r="D321" i="4"/>
  <c r="D308" i="4" s="1"/>
  <c r="F355" i="4"/>
  <c r="D373" i="4"/>
  <c r="D360" i="4" s="1"/>
  <c r="F407" i="4"/>
  <c r="D431" i="4"/>
  <c r="D571" i="4"/>
  <c r="F603" i="4"/>
  <c r="D597" i="4"/>
  <c r="D7" i="4"/>
  <c r="H24" i="9"/>
  <c r="G24" i="9"/>
  <c r="F647" i="4"/>
  <c r="E648" i="4"/>
  <c r="D642" i="1" s="1"/>
  <c r="D466" i="4"/>
  <c r="F523" i="4"/>
  <c r="D522" i="4"/>
  <c r="G338" i="9"/>
  <c r="F203" i="5"/>
  <c r="E106" i="4"/>
  <c r="D102" i="1" s="1"/>
  <c r="E164" i="4"/>
  <c r="D160" i="1" s="1"/>
  <c r="E361" i="4"/>
  <c r="F361" i="4" s="1"/>
  <c r="F426" i="4"/>
  <c r="F497" i="4"/>
  <c r="D491" i="4"/>
  <c r="D584" i="4"/>
  <c r="E597" i="4"/>
  <c r="D591" i="1" s="1"/>
  <c r="F255" i="5"/>
  <c r="D251" i="5"/>
  <c r="D7" i="5"/>
  <c r="F45" i="5"/>
  <c r="E88" i="5"/>
  <c r="D1093" i="1" s="1"/>
  <c r="F89" i="5"/>
  <c r="D119" i="5"/>
  <c r="F178" i="5"/>
  <c r="F204" i="5"/>
  <c r="F260" i="5"/>
  <c r="D296" i="5"/>
  <c r="F10" i="6"/>
  <c r="F36" i="6"/>
  <c r="F94" i="6"/>
  <c r="D114" i="6"/>
  <c r="D141" i="6" s="1"/>
  <c r="F130" i="6"/>
  <c r="E86" i="9"/>
  <c r="B86" i="9" s="1"/>
  <c r="B92" i="9"/>
  <c r="E102" i="9"/>
  <c r="B102" i="9" s="1"/>
  <c r="E156" i="9"/>
  <c r="B156" i="9" s="1"/>
  <c r="D70" i="5"/>
  <c r="G315" i="9"/>
  <c r="G316" i="9"/>
  <c r="F197" i="5"/>
  <c r="D219" i="5"/>
  <c r="B28" i="9"/>
  <c r="B32" i="9"/>
  <c r="B36" i="9"/>
  <c r="B40" i="9"/>
  <c r="E50" i="9"/>
  <c r="B50" i="9" s="1"/>
  <c r="B56" i="9"/>
  <c r="E66" i="9"/>
  <c r="B66" i="9" s="1"/>
  <c r="B72" i="9"/>
  <c r="E82" i="9"/>
  <c r="B82" i="9" s="1"/>
  <c r="B88" i="9"/>
  <c r="E98" i="9"/>
  <c r="B98" i="9" s="1"/>
  <c r="B104" i="9"/>
  <c r="H315" i="9"/>
  <c r="H316" i="9"/>
  <c r="D88" i="5"/>
  <c r="E135" i="5"/>
  <c r="D1140" i="1" s="1"/>
  <c r="D177" i="5"/>
  <c r="H310" i="9"/>
  <c r="G310" i="9"/>
  <c r="E310" i="9" s="1"/>
  <c r="B310" i="9" s="1"/>
  <c r="H309" i="9"/>
  <c r="M228" i="9"/>
  <c r="G309" i="9"/>
  <c r="G227" i="9"/>
  <c r="E227" i="9" s="1"/>
  <c r="B227" i="9" s="1"/>
  <c r="G225" i="9"/>
  <c r="E225" i="9" s="1"/>
  <c r="B225" i="9" s="1"/>
  <c r="G223" i="9"/>
  <c r="E223" i="9" s="1"/>
  <c r="B223" i="9" s="1"/>
  <c r="G221" i="9"/>
  <c r="E221" i="9" s="1"/>
  <c r="B221" i="9" s="1"/>
  <c r="G219" i="9"/>
  <c r="E219" i="9" s="1"/>
  <c r="B219" i="9" s="1"/>
  <c r="G217" i="9"/>
  <c r="E217" i="9" s="1"/>
  <c r="B217" i="9" s="1"/>
  <c r="G179" i="9"/>
  <c r="G178" i="9"/>
  <c r="E178" i="9" s="1"/>
  <c r="B178" i="9" s="1"/>
  <c r="G177" i="9"/>
  <c r="E177" i="9" s="1"/>
  <c r="B177" i="9" s="1"/>
  <c r="G176" i="9"/>
  <c r="E176" i="9" s="1"/>
  <c r="B176" i="9" s="1"/>
  <c r="G175" i="9"/>
  <c r="E175" i="9" s="1"/>
  <c r="B175" i="9" s="1"/>
  <c r="G174" i="9"/>
  <c r="E174" i="9" s="1"/>
  <c r="B174" i="9" s="1"/>
  <c r="G302" i="9"/>
  <c r="E302" i="9" s="1"/>
  <c r="B302" i="9" s="1"/>
  <c r="G300" i="9"/>
  <c r="E300" i="9" s="1"/>
  <c r="B300"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8" i="9"/>
  <c r="E308" i="9" s="1"/>
  <c r="B308" i="9" s="1"/>
  <c r="L228" i="9"/>
  <c r="G226" i="9"/>
  <c r="E226" i="9" s="1"/>
  <c r="B226" i="9" s="1"/>
  <c r="G224" i="9"/>
  <c r="E224" i="9" s="1"/>
  <c r="B224" i="9" s="1"/>
  <c r="G222" i="9"/>
  <c r="E222" i="9" s="1"/>
  <c r="B222" i="9" s="1"/>
  <c r="G220" i="9"/>
  <c r="E220" i="9" s="1"/>
  <c r="B220" i="9" s="1"/>
  <c r="G218" i="9"/>
  <c r="E218" i="9" s="1"/>
  <c r="B218"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G216" i="9"/>
  <c r="E216" i="9" s="1"/>
  <c r="B216" i="9" s="1"/>
  <c r="G180" i="9"/>
  <c r="I10" i="9"/>
  <c r="H179" i="9"/>
  <c r="B31" i="9"/>
  <c r="B35" i="9"/>
  <c r="B140" i="9"/>
  <c r="B144" i="9"/>
  <c r="B152" i="9"/>
  <c r="B164" i="9"/>
  <c r="B172" i="9"/>
  <c r="E131" i="9"/>
  <c r="B131" i="9" s="1"/>
  <c r="B136" i="9"/>
  <c r="E139" i="9"/>
  <c r="B139" i="9" s="1"/>
  <c r="E143" i="9"/>
  <c r="B143" i="9" s="1"/>
  <c r="B282" i="9"/>
  <c r="B289" i="9"/>
  <c r="B290" i="9"/>
  <c r="E324" i="9"/>
  <c r="B324" i="9" s="1"/>
  <c r="E340" i="9"/>
  <c r="B340" i="9" s="1"/>
  <c r="B230" i="9"/>
  <c r="F235" i="9"/>
  <c r="B235" i="9" s="1"/>
  <c r="B240" i="9"/>
  <c r="F243" i="9"/>
  <c r="B243" i="9" s="1"/>
  <c r="B248" i="9"/>
  <c r="B256" i="9"/>
  <c r="B264" i="9"/>
  <c r="B272" i="9"/>
  <c r="F283" i="9"/>
  <c r="B283" i="9" s="1"/>
  <c r="F291" i="9"/>
  <c r="B291" i="9" s="1"/>
  <c r="E307" i="9"/>
  <c r="B307" i="9" s="1"/>
  <c r="B330" i="9"/>
  <c r="F231" i="9"/>
  <c r="B231" i="9" s="1"/>
  <c r="B238" i="9"/>
  <c r="B246" i="9"/>
  <c r="B254" i="9"/>
  <c r="B262" i="9"/>
  <c r="B270" i="9"/>
  <c r="B285" i="9"/>
  <c r="F298" i="9"/>
  <c r="E312" i="9"/>
  <c r="B312" i="9" s="1"/>
  <c r="B322" i="9"/>
  <c r="B341" i="9"/>
  <c r="H1577" i="1" l="1"/>
  <c r="I35" i="3"/>
  <c r="D1571" i="1"/>
  <c r="E5" i="7"/>
  <c r="H1555" i="1"/>
  <c r="G1260" i="1"/>
  <c r="H1024" i="1"/>
  <c r="G1201" i="1"/>
  <c r="E338" i="9"/>
  <c r="B338" i="9" s="1"/>
  <c r="E177" i="5"/>
  <c r="E176" i="5" s="1"/>
  <c r="D1180" i="1" s="1"/>
  <c r="D1207" i="1"/>
  <c r="H1207" i="1" s="1"/>
  <c r="G1208" i="1"/>
  <c r="H1208" i="1"/>
  <c r="H1155" i="1"/>
  <c r="G1155" i="1"/>
  <c r="G1094" i="1"/>
  <c r="H1094" i="1"/>
  <c r="H1076" i="1"/>
  <c r="H1602" i="1"/>
  <c r="G1681" i="1"/>
  <c r="D1401" i="1"/>
  <c r="H1401" i="1" s="1"/>
  <c r="I27" i="3"/>
  <c r="B207" i="9"/>
  <c r="H649" i="1"/>
  <c r="G641" i="1"/>
  <c r="H641" i="1"/>
  <c r="D45" i="8"/>
  <c r="C1622" i="1" s="1"/>
  <c r="H1628" i="1"/>
  <c r="G1628" i="1"/>
  <c r="D44" i="8"/>
  <c r="G1585" i="1"/>
  <c r="H1585" i="1"/>
  <c r="G1583" i="1"/>
  <c r="C1621" i="1"/>
  <c r="H1526" i="1"/>
  <c r="G1526" i="1"/>
  <c r="I30" i="3"/>
  <c r="D1510" i="1"/>
  <c r="E141" i="6"/>
  <c r="I31" i="3" s="1"/>
  <c r="D1431" i="1"/>
  <c r="I28" i="3"/>
  <c r="H1432" i="1"/>
  <c r="G1432" i="1"/>
  <c r="G1401" i="1"/>
  <c r="H1256" i="1"/>
  <c r="G1256" i="1"/>
  <c r="I25" i="3"/>
  <c r="D1255" i="1"/>
  <c r="H339" i="9"/>
  <c r="D1223" i="1"/>
  <c r="G1190" i="1"/>
  <c r="H1190" i="1"/>
  <c r="H1182" i="1"/>
  <c r="H1034" i="1"/>
  <c r="G1034" i="1"/>
  <c r="E7" i="5"/>
  <c r="D1012" i="1" s="1"/>
  <c r="F12" i="5"/>
  <c r="H1017" i="1"/>
  <c r="G1017" i="1"/>
  <c r="E308" i="4"/>
  <c r="D303" i="1" s="1"/>
  <c r="G305" i="1"/>
  <c r="H305" i="1"/>
  <c r="G304" i="1"/>
  <c r="H304" i="1"/>
  <c r="F230" i="4"/>
  <c r="H226" i="1"/>
  <c r="G226" i="1"/>
  <c r="F164" i="4"/>
  <c r="F82" i="4"/>
  <c r="D417" i="4"/>
  <c r="C303" i="1"/>
  <c r="H31" i="3"/>
  <c r="C1537" i="1"/>
  <c r="D418" i="4"/>
  <c r="C355" i="1"/>
  <c r="E180" i="9"/>
  <c r="B180" i="9" s="1"/>
  <c r="F88" i="5"/>
  <c r="C1093" i="1"/>
  <c r="E316" i="9"/>
  <c r="B316" i="9" s="1"/>
  <c r="F491" i="4"/>
  <c r="C485" i="1"/>
  <c r="G160" i="1"/>
  <c r="H160" i="1"/>
  <c r="G642" i="1"/>
  <c r="H642" i="1"/>
  <c r="F7" i="4"/>
  <c r="D6" i="4"/>
  <c r="C3" i="1"/>
  <c r="F571" i="4"/>
  <c r="D535" i="4"/>
  <c r="C565" i="1"/>
  <c r="F134" i="4"/>
  <c r="C130" i="1"/>
  <c r="F49" i="4"/>
  <c r="C45" i="1"/>
  <c r="G78" i="1"/>
  <c r="H78" i="1"/>
  <c r="F228" i="9"/>
  <c r="B228" i="9" s="1"/>
  <c r="E309" i="9"/>
  <c r="B309" i="9" s="1"/>
  <c r="E315" i="9"/>
  <c r="B315" i="9" s="1"/>
  <c r="F135" i="5"/>
  <c r="E152" i="4"/>
  <c r="F522" i="4"/>
  <c r="C516" i="1"/>
  <c r="F431" i="4"/>
  <c r="D430" i="4"/>
  <c r="C425" i="1"/>
  <c r="F262" i="4"/>
  <c r="C258" i="1"/>
  <c r="E535" i="4"/>
  <c r="I1554" i="1"/>
  <c r="E179" i="9"/>
  <c r="B179" i="9" s="1"/>
  <c r="D176" i="5"/>
  <c r="H24" i="3"/>
  <c r="C1181" i="1"/>
  <c r="G339" i="9"/>
  <c r="F219" i="5"/>
  <c r="C1223" i="1"/>
  <c r="F70" i="5"/>
  <c r="D69" i="5"/>
  <c r="D6" i="5" s="1"/>
  <c r="C1075" i="1"/>
  <c r="F114" i="6"/>
  <c r="H30" i="3"/>
  <c r="C1510" i="1"/>
  <c r="F296" i="5"/>
  <c r="C1300" i="1"/>
  <c r="H102" i="1"/>
  <c r="G102" i="1"/>
  <c r="E24" i="9"/>
  <c r="F597" i="4"/>
  <c r="C591" i="1"/>
  <c r="F321" i="4"/>
  <c r="C316" i="1"/>
  <c r="F106" i="4"/>
  <c r="F43" i="4"/>
  <c r="C39" i="1"/>
  <c r="E6" i="4"/>
  <c r="G1140" i="1"/>
  <c r="H1140" i="1"/>
  <c r="F119" i="5"/>
  <c r="C1124" i="1"/>
  <c r="H22" i="3"/>
  <c r="C1012" i="1"/>
  <c r="F251" i="5"/>
  <c r="H25" i="3"/>
  <c r="C1255" i="1"/>
  <c r="F584" i="4"/>
  <c r="C578" i="1"/>
  <c r="E360" i="4"/>
  <c r="D356" i="1"/>
  <c r="E69" i="5"/>
  <c r="F466" i="4"/>
  <c r="C460" i="1"/>
  <c r="F373" i="4"/>
  <c r="C368" i="1"/>
  <c r="F202" i="4"/>
  <c r="D152" i="4"/>
  <c r="C198" i="1"/>
  <c r="G1571" i="1" l="1"/>
  <c r="H1571" i="1"/>
  <c r="I33" i="3"/>
  <c r="D1538" i="1"/>
  <c r="G346" i="9"/>
  <c r="E346" i="9" s="1"/>
  <c r="D1181" i="1"/>
  <c r="H1181" i="1" s="1"/>
  <c r="I24" i="3"/>
  <c r="F177" i="5"/>
  <c r="G1207" i="1"/>
  <c r="F7" i="5"/>
  <c r="E339" i="9"/>
  <c r="B339" i="9" s="1"/>
  <c r="I40" i="3"/>
  <c r="K1481" i="9"/>
  <c r="I39" i="3"/>
  <c r="H19" i="9"/>
  <c r="E19" i="9" s="1"/>
  <c r="B19" i="9" s="1"/>
  <c r="G344" i="9"/>
  <c r="E344" i="9" s="1"/>
  <c r="B344" i="9" s="1"/>
  <c r="G343" i="9"/>
  <c r="E343" i="9" s="1"/>
  <c r="B343" i="9" s="1"/>
  <c r="G348" i="9"/>
  <c r="E348" i="9" s="1"/>
  <c r="E347" i="9" s="1"/>
  <c r="H1622" i="1"/>
  <c r="G1622" i="1"/>
  <c r="H1621" i="1"/>
  <c r="G1621" i="1"/>
  <c r="H11" i="3"/>
  <c r="N3" i="9" s="1"/>
  <c r="F141" i="6"/>
  <c r="D1537" i="1"/>
  <c r="G1537" i="1" s="1"/>
  <c r="H1431" i="1"/>
  <c r="G1431" i="1"/>
  <c r="I22" i="3"/>
  <c r="F308" i="4"/>
  <c r="G299" i="9"/>
  <c r="C1011" i="1"/>
  <c r="I23" i="3"/>
  <c r="D1074" i="1"/>
  <c r="E6" i="5"/>
  <c r="G306" i="9" s="1"/>
  <c r="E306" i="9" s="1"/>
  <c r="B306" i="9" s="1"/>
  <c r="G1124" i="1"/>
  <c r="H1124" i="1"/>
  <c r="E640" i="4"/>
  <c r="D634" i="1" s="1"/>
  <c r="D529" i="1"/>
  <c r="E639" i="4"/>
  <c r="D633" i="1" s="1"/>
  <c r="D639" i="4"/>
  <c r="F430" i="4"/>
  <c r="C424" i="1"/>
  <c r="G565" i="1"/>
  <c r="H565" i="1"/>
  <c r="H1255" i="1"/>
  <c r="G1255" i="1"/>
  <c r="H39" i="1"/>
  <c r="G39" i="1"/>
  <c r="D299" i="4"/>
  <c r="F152" i="4"/>
  <c r="H18" i="3"/>
  <c r="C148" i="1"/>
  <c r="G460" i="1"/>
  <c r="H460" i="1"/>
  <c r="E418" i="4"/>
  <c r="D413" i="1" s="1"/>
  <c r="D355" i="1"/>
  <c r="H355" i="1" s="1"/>
  <c r="E417" i="4"/>
  <c r="D412" i="1" s="1"/>
  <c r="G591" i="1"/>
  <c r="H591" i="1"/>
  <c r="G516" i="1"/>
  <c r="H516" i="1"/>
  <c r="G45" i="1"/>
  <c r="H45" i="1"/>
  <c r="H130" i="1"/>
  <c r="G130" i="1"/>
  <c r="G485" i="1"/>
  <c r="H485" i="1"/>
  <c r="C413" i="1"/>
  <c r="G303" i="1"/>
  <c r="H303" i="1"/>
  <c r="G368" i="1"/>
  <c r="H368" i="1"/>
  <c r="I17" i="3"/>
  <c r="E422" i="4"/>
  <c r="D2" i="1"/>
  <c r="G316" i="1"/>
  <c r="H316" i="1"/>
  <c r="F176" i="5"/>
  <c r="C1180" i="1"/>
  <c r="D422" i="4"/>
  <c r="D300" i="4"/>
  <c r="F6" i="4"/>
  <c r="H17" i="3"/>
  <c r="C2" i="1"/>
  <c r="F417" i="4"/>
  <c r="C412" i="1"/>
  <c r="H198" i="1"/>
  <c r="G198" i="1"/>
  <c r="G356" i="1"/>
  <c r="H356" i="1"/>
  <c r="H1510" i="1"/>
  <c r="G1510" i="1"/>
  <c r="G578" i="1"/>
  <c r="H578" i="1"/>
  <c r="H1300" i="1"/>
  <c r="G1300" i="1"/>
  <c r="H1223" i="1"/>
  <c r="G1223" i="1"/>
  <c r="H425" i="1"/>
  <c r="G425" i="1"/>
  <c r="H3" i="1"/>
  <c r="G3" i="1"/>
  <c r="G1012" i="1"/>
  <c r="H1012" i="1"/>
  <c r="B24" i="9"/>
  <c r="G1075" i="1"/>
  <c r="H1075" i="1"/>
  <c r="E299" i="4"/>
  <c r="I18" i="3"/>
  <c r="D148" i="1"/>
  <c r="F69" i="5"/>
  <c r="H23" i="3"/>
  <c r="C1074" i="1"/>
  <c r="G258" i="1"/>
  <c r="H258" i="1"/>
  <c r="F535" i="4"/>
  <c r="D640" i="4"/>
  <c r="C529" i="1"/>
  <c r="H1093" i="1"/>
  <c r="G1093" i="1"/>
  <c r="F360" i="4"/>
  <c r="H1538" i="1" l="1"/>
  <c r="G1538" i="1"/>
  <c r="E345" i="9"/>
  <c r="I10" i="3" s="1"/>
  <c r="B346" i="9"/>
  <c r="G1181" i="1"/>
  <c r="E342" i="9"/>
  <c r="I11" i="3" s="1"/>
  <c r="B348" i="9"/>
  <c r="H9" i="3"/>
  <c r="K3" i="9" s="1"/>
  <c r="H1537" i="1"/>
  <c r="G355" i="1"/>
  <c r="H1180" i="1"/>
  <c r="G1180" i="1"/>
  <c r="G413" i="1"/>
  <c r="H413" i="1"/>
  <c r="G529" i="1"/>
  <c r="H529" i="1"/>
  <c r="E423" i="4"/>
  <c r="E424" i="4" s="1"/>
  <c r="D419" i="1" s="1"/>
  <c r="E301" i="4"/>
  <c r="D297" i="1" s="1"/>
  <c r="D295" i="1"/>
  <c r="H2" i="1"/>
  <c r="G2" i="1"/>
  <c r="D643" i="4"/>
  <c r="D424" i="4"/>
  <c r="F422" i="4"/>
  <c r="C417" i="1"/>
  <c r="D301" i="4"/>
  <c r="F299" i="4"/>
  <c r="D423" i="4"/>
  <c r="C295" i="1"/>
  <c r="F640" i="4"/>
  <c r="C634" i="1"/>
  <c r="G1074" i="1"/>
  <c r="H1074" i="1"/>
  <c r="E300" i="4"/>
  <c r="D296" i="1" s="1"/>
  <c r="G148" i="1"/>
  <c r="H148" i="1"/>
  <c r="H424" i="1"/>
  <c r="G424" i="1"/>
  <c r="H299" i="9"/>
  <c r="E299" i="9" s="1"/>
  <c r="D1011" i="1"/>
  <c r="H8" i="3" s="1"/>
  <c r="F6" i="5"/>
  <c r="H412" i="1"/>
  <c r="G412" i="1"/>
  <c r="C296" i="1"/>
  <c r="E643" i="4"/>
  <c r="D417" i="1"/>
  <c r="F418" i="4"/>
  <c r="F639" i="4"/>
  <c r="C633" i="1"/>
  <c r="I9" i="3" l="1"/>
  <c r="H1011" i="1"/>
  <c r="G1011" i="1"/>
  <c r="F300" i="4"/>
  <c r="M3" i="9"/>
  <c r="B299" i="9"/>
  <c r="F424" i="4"/>
  <c r="C419" i="1"/>
  <c r="G633" i="1"/>
  <c r="H633" i="1"/>
  <c r="D637" i="1"/>
  <c r="G295" i="1"/>
  <c r="H295" i="1"/>
  <c r="G417" i="1"/>
  <c r="H417" i="1"/>
  <c r="G634" i="1"/>
  <c r="H634" i="1"/>
  <c r="H296" i="1"/>
  <c r="G296" i="1"/>
  <c r="D644" i="4"/>
  <c r="D425" i="4"/>
  <c r="F423" i="4"/>
  <c r="C418" i="1"/>
  <c r="G20" i="9"/>
  <c r="E644" i="4"/>
  <c r="E425" i="4"/>
  <c r="D420" i="1" s="1"/>
  <c r="D418" i="1"/>
  <c r="H20" i="9"/>
  <c r="F301" i="4"/>
  <c r="C297" i="1"/>
  <c r="D645" i="4"/>
  <c r="F643" i="4"/>
  <c r="C637" i="1"/>
  <c r="H637" i="1" l="1"/>
  <c r="G637" i="1"/>
  <c r="H418" i="1"/>
  <c r="G418" i="1"/>
  <c r="G419" i="1"/>
  <c r="H419" i="1"/>
  <c r="F645" i="4"/>
  <c r="C639" i="1"/>
  <c r="F425" i="4"/>
  <c r="C420" i="1"/>
  <c r="G297" i="1"/>
  <c r="H297" i="1"/>
  <c r="E20" i="9"/>
  <c r="B20" i="9" s="1"/>
  <c r="D646" i="4"/>
  <c r="F644" i="4"/>
  <c r="C638" i="1"/>
  <c r="E646" i="4"/>
  <c r="D638" i="1"/>
  <c r="E645" i="4"/>
  <c r="H334" i="9"/>
  <c r="G334" i="9"/>
  <c r="E334" i="9" l="1"/>
  <c r="E298" i="9" s="1"/>
  <c r="I8" i="3" s="1"/>
  <c r="E650" i="4"/>
  <c r="D640" i="1"/>
  <c r="E649" i="4"/>
  <c r="D639" i="1"/>
  <c r="H639" i="1" s="1"/>
  <c r="F646" i="4"/>
  <c r="D650" i="4"/>
  <c r="C640" i="1"/>
  <c r="G420" i="1"/>
  <c r="H420" i="1"/>
  <c r="D649" i="4"/>
  <c r="G638" i="1"/>
  <c r="H638" i="1"/>
  <c r="G297" i="9" l="1"/>
  <c r="E297" i="9" s="1"/>
  <c r="B297" i="9" s="1"/>
  <c r="B334" i="9"/>
  <c r="G639" i="1"/>
  <c r="I20" i="3"/>
  <c r="D644" i="1"/>
  <c r="F649" i="4"/>
  <c r="H19" i="3"/>
  <c r="C643" i="1"/>
  <c r="H640" i="1"/>
  <c r="G640" i="1"/>
  <c r="F650" i="4"/>
  <c r="H20" i="3"/>
  <c r="C644" i="1"/>
  <c r="I19" i="3"/>
  <c r="D643" i="1"/>
  <c r="G644" i="1" l="1"/>
  <c r="H644" i="1"/>
  <c r="G643" i="1"/>
  <c r="H643" i="1"/>
  <c r="H7" i="3"/>
  <c r="J3" i="9" l="1"/>
  <c r="G295" i="9" l="1"/>
  <c r="L293" i="9"/>
  <c r="F293" i="9" s="1"/>
  <c r="H295" i="9"/>
  <c r="H18" i="9"/>
  <c r="G18" i="9"/>
  <c r="J6" i="9"/>
  <c r="I13" i="9"/>
  <c r="K10" i="9"/>
  <c r="G21" i="9"/>
  <c r="L15" i="9"/>
  <c r="I5" i="9"/>
  <c r="K8" i="9"/>
  <c r="I11" i="9"/>
  <c r="I7" i="9"/>
  <c r="G15" i="9"/>
  <c r="I12" i="9"/>
  <c r="G17" i="9"/>
  <c r="K7" i="9"/>
  <c r="J12" i="9"/>
  <c r="J8" i="9"/>
  <c r="H16" i="9"/>
  <c r="K6" i="9"/>
  <c r="M15" i="9"/>
  <c r="H17" i="9"/>
  <c r="L16" i="9"/>
  <c r="I9" i="9"/>
  <c r="J10" i="9"/>
  <c r="J5" i="9"/>
  <c r="G16" i="9"/>
  <c r="K9" i="9"/>
  <c r="J9" i="9"/>
  <c r="I6" i="9"/>
  <c r="I17" i="9"/>
  <c r="K13" i="9"/>
  <c r="J13" i="9"/>
  <c r="I8" i="9"/>
  <c r="H21" i="9"/>
  <c r="H22" i="9"/>
  <c r="K5" i="9"/>
  <c r="K11" i="9"/>
  <c r="J17" i="9"/>
  <c r="J7" i="9"/>
  <c r="G22" i="9"/>
  <c r="M16" i="9"/>
  <c r="H15" i="9"/>
  <c r="K12" i="9"/>
  <c r="J11" i="9"/>
  <c r="E16" i="9" l="1"/>
  <c r="E8" i="9"/>
  <c r="B8" i="9" s="1"/>
  <c r="E6" i="9"/>
  <c r="B6" i="9" s="1"/>
  <c r="E22" i="9"/>
  <c r="B22" i="9" s="1"/>
  <c r="E10" i="9"/>
  <c r="B10" i="9" s="1"/>
  <c r="E12" i="9"/>
  <c r="B12" i="9" s="1"/>
  <c r="E15" i="9"/>
  <c r="E5" i="9"/>
  <c r="E13" i="9"/>
  <c r="B13" i="9" s="1"/>
  <c r="E9" i="9"/>
  <c r="B9" i="9" s="1"/>
  <c r="E7" i="9"/>
  <c r="B7" i="9" s="1"/>
  <c r="F15" i="9"/>
  <c r="B293" i="9"/>
  <c r="F23" i="9"/>
  <c r="F16" i="9"/>
  <c r="E17" i="9"/>
  <c r="B17" i="9" s="1"/>
  <c r="E11" i="9"/>
  <c r="B11" i="9" s="1"/>
  <c r="E21" i="9"/>
  <c r="B21" i="9" s="1"/>
  <c r="E18" i="9"/>
  <c r="B18" i="9" s="1"/>
  <c r="E295" i="9"/>
  <c r="B16" i="9" l="1"/>
  <c r="B295" i="9"/>
  <c r="E23" i="9"/>
  <c r="I7" i="3" s="1"/>
  <c r="F14" i="9"/>
  <c r="F3" i="9" s="1"/>
  <c r="E4" i="9"/>
  <c r="B5" i="9"/>
  <c r="B15" i="9"/>
  <c r="E14" i="9"/>
  <c r="I13" i="3" s="1"/>
  <c r="E3" i="9" l="1"/>
</calcChain>
</file>

<file path=xl/sharedStrings.xml><?xml version="1.0" encoding="utf-8"?>
<sst xmlns="http://schemas.openxmlformats.org/spreadsheetml/2006/main" count="4733" uniqueCount="3657">
  <si>
    <t>Obveznik:</t>
  </si>
  <si>
    <t>28410 - GRAD KLANJEC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</si>
  <si>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</si>
  <si>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</si>
  <si>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</si>
  <si>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</si>
  <si>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</si>
  <si>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</si>
  <si>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</si>
  <si>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</si>
  <si>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</si>
  <si>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</si>
  <si>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</si>
  <si>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</si>
  <si>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</si>
  <si>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</si>
  <si>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</si>
  <si>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</si>
  <si>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</si>
  <si>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</si>
  <si>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</si>
  <si>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</si>
  <si>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</si>
  <si>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</si>
  <si>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</si>
  <si>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</si>
  <si>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</si>
  <si>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</si>
  <si>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</si>
  <si>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</si>
  <si>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</si>
  <si>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</si>
  <si>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</si>
  <si>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</si>
  <si>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</si>
  <si>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</si>
  <si>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</si>
  <si>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</si>
  <si>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</si>
  <si>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</si>
  <si>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</si>
  <si>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</si>
  <si>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</si>
  <si>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</si>
  <si>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</si>
  <si>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</si>
  <si>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</si>
  <si>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</si>
  <si>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</si>
  <si>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</si>
  <si>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</si>
  <si>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</si>
  <si>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</si>
  <si>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</si>
  <si>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</si>
  <si>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</si>
  <si>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</si>
  <si>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</si>
  <si>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</si>
  <si>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</si>
  <si>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</si>
  <si>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</si>
  <si>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</si>
  <si>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</si>
  <si>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</si>
  <si>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</si>
  <si>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</si>
  <si>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</si>
  <si>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</si>
  <si>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</si>
  <si>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</si>
  <si>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</si>
  <si>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</si>
  <si>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</si>
  <si>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</si>
  <si>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</si>
  <si>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</si>
  <si>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</si>
  <si>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</si>
  <si>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</si>
  <si>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</si>
  <si>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</si>
  <si>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</si>
  <si>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</si>
  <si>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</si>
  <si>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</si>
  <si>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</si>
  <si>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</si>
  <si>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</si>
  <si>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</si>
  <si>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</si>
  <si>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</si>
  <si>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</si>
  <si>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</si>
  <si>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</si>
  <si>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</si>
  <si>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</si>
  <si>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</si>
  <si>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</si>
  <si>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</si>
  <si>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</si>
  <si>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</si>
  <si>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</si>
  <si>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</si>
  <si>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</si>
  <si>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</si>
  <si>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</si>
  <si>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</si>
  <si>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</si>
  <si>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</si>
  <si>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</si>
  <si>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</si>
  <si>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</si>
  <si>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</si>
  <si>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</si>
  <si>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</si>
  <si>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</si>
  <si>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</si>
  <si>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</si>
  <si>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</si>
  <si>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</si>
  <si>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</si>
  <si>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</si>
  <si>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</si>
  <si>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</si>
  <si>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</si>
  <si>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</si>
  <si>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</si>
  <si>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</si>
  <si>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</si>
  <si>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</si>
  <si>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</si>
  <si>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</si>
  <si>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</si>
  <si>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</si>
  <si>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</si>
  <si>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</si>
  <si>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</si>
  <si>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</si>
  <si>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</si>
  <si>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</si>
  <si>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</si>
  <si>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</si>
  <si>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</si>
  <si>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</si>
  <si>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</si>
  <si>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</si>
  <si>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</si>
  <si>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</si>
  <si>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</si>
  <si>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</si>
  <si>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</si>
  <si>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</si>
  <si>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</si>
  <si>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</si>
  <si>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</si>
  <si>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</si>
  <si>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</si>
  <si>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</si>
  <si>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</si>
  <si>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</si>
  <si>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</si>
  <si>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</si>
  <si>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</si>
  <si>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</si>
  <si>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</si>
  <si>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</si>
  <si>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</si>
  <si>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</si>
  <si>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</si>
  <si>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</si>
  <si>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</si>
  <si>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</si>
  <si>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</si>
  <si>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</si>
  <si>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</si>
  <si>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</si>
  <si>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</si>
  <si>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</si>
  <si>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</si>
  <si>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</si>
  <si>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</si>
  <si>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</si>
  <si>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</si>
  <si>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</si>
  <si>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</si>
  <si>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</si>
  <si>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</si>
  <si>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</si>
  <si>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</si>
  <si>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</si>
  <si>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</si>
  <si>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</si>
  <si>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</si>
  <si>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</si>
  <si>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</si>
  <si>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</si>
  <si>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</si>
  <si>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</si>
  <si>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</si>
  <si>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</si>
  <si>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</si>
  <si>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</si>
  <si>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</si>
  <si>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</si>
  <si>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</si>
  <si>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</si>
  <si>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</si>
  <si>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</si>
  <si>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</si>
  <si>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</si>
  <si>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</si>
  <si>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</si>
  <si>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</si>
  <si>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</si>
  <si>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</si>
  <si>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</si>
  <si>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</si>
  <si>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</si>
  <si>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</si>
  <si>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</si>
  <si>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</si>
  <si>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</si>
  <si>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</si>
  <si>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</si>
  <si>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</si>
  <si>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</si>
  <si>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</si>
  <si>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</si>
  <si>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</si>
  <si>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</si>
  <si>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</si>
  <si>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</si>
  <si>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</si>
  <si>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</si>
  <si>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</si>
  <si>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</si>
  <si>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</si>
  <si>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</si>
  <si>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</si>
  <si>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</si>
  <si>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</si>
  <si>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</si>
  <si>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</si>
  <si>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</si>
  <si>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</si>
  <si>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</si>
  <si>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</si>
  <si>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</si>
  <si>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</si>
  <si>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</si>
  <si>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</si>
  <si>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</si>
  <si>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</si>
  <si>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</si>
  <si>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</si>
  <si>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</si>
  <si>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</si>
  <si>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</si>
  <si>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</si>
  <si>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</si>
  <si>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</si>
  <si>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</si>
  <si>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</si>
  <si>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</si>
  <si>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</si>
  <si>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</si>
  <si>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</si>
  <si>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</si>
  <si>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</si>
  <si>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</si>
  <si>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</si>
  <si>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</si>
  <si>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</si>
  <si>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</si>
  <si>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</si>
  <si>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</si>
  <si>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</si>
  <si>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</si>
  <si>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</si>
  <si>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</si>
  <si>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</si>
  <si>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</si>
  <si>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</si>
  <si>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</si>
  <si>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</si>
  <si>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</si>
  <si>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</si>
  <si>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</si>
  <si>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</si>
  <si>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</si>
  <si>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</si>
  <si>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</si>
  <si>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</si>
  <si>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</si>
  <si>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</si>
  <si>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</si>
  <si>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</si>
  <si>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</si>
  <si>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</si>
  <si>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</si>
  <si>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</si>
  <si>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</si>
  <si>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</si>
  <si>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</si>
  <si>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</si>
  <si>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</si>
  <si>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</si>
  <si>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</si>
  <si>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</si>
  <si>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</si>
  <si>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</si>
  <si>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</si>
  <si>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</si>
  <si>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</si>
  <si>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</si>
  <si>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</si>
  <si>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</si>
  <si>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</si>
  <si>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</si>
  <si>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</si>
  <si>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</si>
  <si>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</si>
  <si>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</si>
  <si>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</si>
  <si>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</si>
  <si>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</si>
  <si>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</si>
  <si>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</si>
  <si>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</si>
  <si>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</si>
  <si>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</si>
  <si>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</si>
  <si>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</si>
  <si>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</si>
  <si>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</si>
  <si>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</si>
  <si>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</si>
  <si>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</si>
  <si>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</si>
  <si>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</si>
  <si>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</si>
  <si>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</si>
  <si>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</si>
  <si>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</si>
  <si>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</si>
  <si>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</si>
  <si>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</si>
  <si>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</si>
  <si>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</si>
  <si>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</si>
  <si>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</si>
  <si>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</si>
  <si>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</si>
  <si>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</si>
  <si>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</si>
  <si>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</si>
  <si>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</si>
  <si>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</si>
  <si>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</si>
  <si>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</si>
  <si>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</si>
  <si>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</si>
  <si>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</si>
  <si>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</si>
  <si>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</si>
  <si>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</si>
  <si>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</si>
  <si>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</si>
  <si>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</si>
  <si>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</si>
  <si>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</si>
  <si>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</si>
  <si>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</si>
  <si>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</si>
  <si>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</si>
  <si>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</si>
  <si>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</si>
  <si>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</si>
  <si>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</si>
  <si>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</si>
  <si>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</si>
  <si>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</si>
  <si>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</si>
  <si>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</si>
  <si>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</si>
  <si>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</si>
  <si>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</si>
  <si>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</si>
  <si>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</si>
  <si>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</si>
  <si>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</si>
  <si>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</si>
  <si>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</si>
  <si>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</si>
  <si>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</si>
  <si>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</si>
  <si>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</si>
  <si>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</si>
  <si>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</si>
  <si>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</si>
  <si>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</si>
  <si>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</si>
  <si>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</si>
  <si>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</si>
  <si>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</si>
  <si>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</si>
  <si>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</si>
  <si>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</si>
  <si>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</si>
  <si>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</si>
  <si>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</si>
  <si>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</si>
  <si>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</si>
  <si>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</si>
  <si>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</si>
  <si>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</si>
  <si>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</si>
  <si>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</si>
  <si>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</si>
  <si>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</si>
  <si>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</si>
  <si>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</si>
  <si>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</si>
  <si>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</si>
  <si>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</si>
  <si>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</si>
  <si>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</si>
  <si>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</si>
  <si>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</si>
  <si>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</si>
  <si>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</si>
  <si>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</si>
  <si>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</si>
  <si>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</si>
  <si>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</si>
  <si>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</si>
  <si>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</si>
  <si>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</si>
  <si>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</si>
  <si>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</si>
  <si>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</si>
  <si>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</si>
  <si>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</si>
  <si>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</si>
  <si>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</si>
  <si>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</si>
  <si>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</si>
  <si>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</si>
  <si>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</si>
  <si>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</si>
  <si>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</si>
  <si>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</si>
  <si>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</si>
  <si>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</si>
  <si>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</si>
  <si>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</si>
  <si>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</si>
  <si>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</si>
  <si>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</si>
  <si>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</si>
  <si>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</si>
  <si>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</si>
  <si>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</si>
  <si>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</si>
  <si>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</si>
  <si>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</si>
  <si>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</si>
  <si>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</si>
  <si>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</si>
  <si>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</si>
  <si>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</si>
  <si>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</si>
  <si>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</si>
  <si>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</si>
  <si>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</si>
  <si>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</si>
  <si>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</si>
  <si>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</si>
  <si>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</si>
  <si>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</si>
  <si>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</si>
  <si>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</si>
  <si>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</si>
  <si>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</si>
  <si>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</si>
  <si>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</si>
  <si>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</si>
  <si>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</si>
  <si>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</si>
  <si>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</si>
  <si>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</si>
  <si>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</si>
  <si>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</si>
  <si>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</si>
  <si>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</si>
  <si>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</si>
  <si>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</si>
  <si>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</si>
  <si>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</si>
  <si>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</si>
  <si>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</si>
  <si>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</si>
  <si>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</si>
  <si>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</si>
  <si>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</si>
  <si>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</si>
  <si>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</si>
  <si>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</si>
  <si>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</si>
  <si>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</si>
  <si>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</si>
  <si>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</si>
  <si>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</si>
  <si>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</si>
  <si>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</si>
  <si>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</si>
  <si>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</si>
  <si>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</si>
  <si>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</si>
  <si>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</si>
  <si>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</si>
  <si>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</si>
  <si>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</si>
  <si>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</si>
  <si>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</si>
  <si>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</si>
  <si>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</si>
  <si>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</si>
  <si>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</si>
  <si>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</si>
  <si>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</si>
  <si>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</si>
  <si>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</si>
  <si>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</si>
  <si>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</si>
  <si>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</si>
  <si>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</si>
  <si>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</si>
  <si>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</si>
  <si>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</si>
  <si>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</si>
  <si>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</si>
  <si>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</si>
  <si>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</si>
  <si>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</si>
  <si>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</si>
  <si>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</si>
  <si>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</si>
  <si>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</si>
  <si>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</si>
  <si>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</si>
  <si>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</si>
  <si>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</si>
  <si>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</si>
  <si>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</si>
  <si>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</si>
  <si>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</si>
  <si>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</si>
  <si>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</si>
  <si>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</si>
  <si>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</si>
  <si>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</si>
  <si>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</si>
  <si>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</si>
  <si>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</si>
  <si>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</si>
  <si>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</si>
  <si>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</si>
  <si>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</si>
  <si>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</si>
  <si>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</si>
  <si>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</si>
  <si>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</si>
  <si>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</si>
  <si>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</si>
  <si>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</si>
  <si>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</si>
  <si>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</si>
  <si>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</si>
  <si>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</si>
  <si>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</si>
  <si>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</si>
  <si>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</si>
  <si>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</si>
  <si>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</si>
  <si>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</si>
  <si>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</si>
  <si>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</si>
  <si>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</si>
  <si>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</si>
  <si>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</si>
  <si>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</si>
  <si>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</si>
  <si>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</si>
  <si>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</si>
  <si>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</si>
  <si>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</si>
  <si>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</si>
  <si>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</si>
  <si>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</si>
  <si>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</si>
  <si>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</si>
  <si>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</si>
  <si>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</si>
  <si>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</si>
  <si>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</si>
  <si>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</si>
  <si>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</si>
  <si>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</si>
  <si>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</si>
  <si>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</si>
  <si>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</si>
  <si>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</si>
  <si>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</si>
  <si>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</si>
  <si>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</si>
  <si>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</si>
  <si>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</si>
  <si>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</si>
  <si>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</si>
  <si>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</si>
  <si>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</si>
  <si>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</si>
  <si>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</si>
  <si>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</si>
  <si>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</si>
  <si>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</si>
  <si>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</si>
  <si>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</si>
  <si>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</si>
  <si>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</si>
  <si>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</si>
  <si>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</si>
  <si>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</si>
  <si>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</si>
  <si>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</si>
  <si>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</si>
  <si>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</si>
  <si>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</si>
  <si>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</si>
  <si>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</si>
  <si>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</si>
  <si>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</si>
  <si>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</si>
  <si>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</si>
  <si>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</si>
  <si>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</si>
  <si>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</si>
  <si>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</si>
  <si>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</si>
  <si>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</si>
  <si>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</si>
  <si>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</si>
  <si>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</si>
  <si>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</si>
  <si>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</si>
  <si>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</si>
  <si>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</si>
  <si>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</si>
  <si>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</si>
  <si>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</si>
  <si>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</si>
  <si>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</si>
  <si>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</si>
  <si>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</si>
  <si>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</si>
  <si>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</si>
  <si>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</si>
  <si>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</si>
  <si>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</si>
  <si>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</si>
  <si>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</si>
  <si>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</si>
  <si>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</si>
  <si>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</si>
  <si>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</si>
  <si>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</si>
  <si>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</si>
  <si>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</si>
  <si>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</si>
  <si>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</si>
  <si>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</si>
  <si>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</si>
  <si>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</si>
  <si>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</si>
  <si>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</si>
  <si>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</si>
  <si>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</si>
  <si>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</si>
  <si>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</si>
  <si>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</si>
  <si>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</si>
  <si>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</si>
  <si>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</si>
  <si>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</si>
  <si>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</si>
  <si>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</si>
  <si>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</si>
  <si>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</si>
  <si>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</si>
  <si>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</si>
  <si>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</si>
  <si>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</si>
  <si>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</si>
  <si>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</si>
  <si>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</si>
  <si>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</si>
  <si>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</si>
  <si>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</si>
  <si>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</si>
  <si>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</si>
  <si>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</si>
  <si>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</si>
  <si>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</si>
  <si>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</si>
  <si>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</si>
  <si>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</si>
  <si>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</si>
  <si>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</si>
  <si>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</si>
  <si>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</si>
  <si>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</si>
  <si>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</si>
  <si>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</si>
  <si>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</si>
  <si>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</si>
  <si>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</si>
  <si>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</si>
  <si>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</si>
  <si>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</si>
  <si>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</si>
  <si>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</si>
  <si>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</si>
  <si>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</si>
  <si>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</si>
  <si>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</si>
  <si>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</si>
  <si>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</si>
  <si>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</si>
  <si>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</si>
  <si>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</si>
  <si>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</si>
  <si>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</si>
  <si>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</si>
  <si>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</si>
  <si>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</si>
  <si>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</si>
  <si>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</si>
  <si>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</si>
  <si>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</si>
  <si>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</si>
  <si>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</si>
  <si>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</si>
  <si>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</si>
  <si>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</si>
  <si>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</si>
  <si>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</si>
  <si>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</si>
  <si>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</si>
  <si>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</si>
  <si>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</si>
  <si>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</si>
  <si>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</si>
  <si>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</si>
  <si>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</si>
  <si>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</si>
  <si>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</si>
  <si>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</si>
  <si>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</si>
  <si>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</si>
  <si>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</si>
  <si>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</si>
  <si>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</si>
  <si>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</si>
  <si>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</si>
  <si>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</si>
  <si>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</si>
  <si>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</si>
  <si>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</si>
  <si>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</si>
  <si>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</si>
  <si>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</si>
  <si>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</si>
  <si>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</si>
  <si>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</si>
  <si>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</si>
  <si>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</si>
  <si>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</si>
  <si>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</si>
  <si>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</si>
  <si>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</si>
  <si>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</si>
  <si>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</si>
  <si>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</si>
  <si>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</si>
  <si>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</si>
  <si>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</si>
  <si>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</si>
  <si>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</si>
  <si>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</si>
  <si>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</si>
  <si>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</si>
  <si>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</si>
  <si>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</si>
  <si>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</si>
  <si>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</si>
  <si>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</si>
  <si>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</si>
  <si>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</si>
  <si>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</si>
  <si>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</si>
  <si>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</si>
  <si>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</si>
  <si>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</si>
  <si>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</si>
  <si>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</si>
  <si>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</si>
  <si>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</si>
  <si>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</si>
  <si>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</si>
  <si>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</si>
  <si>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</si>
  <si>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</si>
  <si>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</si>
  <si>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</si>
  <si>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</si>
  <si>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</si>
  <si>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</si>
  <si>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</si>
  <si>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</si>
  <si>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</si>
  <si>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</si>
  <si>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</si>
  <si>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</si>
  <si>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</si>
  <si>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</si>
  <si>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</si>
  <si>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</si>
  <si>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</si>
  <si>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</si>
  <si>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</si>
  <si>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</si>
  <si>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</si>
  <si>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</si>
  <si>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</si>
  <si>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</si>
  <si>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</si>
  <si>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</si>
  <si>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</si>
  <si>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</si>
  <si>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</si>
  <si>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</si>
  <si>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</si>
  <si>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</si>
  <si>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</si>
  <si>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</si>
  <si>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</si>
  <si>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</si>
  <si>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</si>
  <si>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</si>
  <si>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</si>
  <si>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</si>
  <si>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</si>
  <si>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</si>
  <si>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</si>
  <si>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</si>
  <si>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</si>
  <si>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</si>
  <si>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</si>
  <si>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</si>
  <si>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</si>
  <si>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</si>
  <si>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</si>
  <si>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</si>
  <si>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</si>
  <si>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</si>
  <si>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</si>
  <si>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</si>
  <si>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</si>
  <si>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</si>
  <si>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</si>
  <si>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</si>
  <si>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</si>
  <si>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</si>
  <si>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</si>
  <si>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</si>
  <si>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</si>
  <si>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</si>
  <si>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</si>
  <si>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</si>
  <si>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</si>
  <si>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</si>
  <si>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</si>
  <si>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</si>
  <si>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</si>
  <si>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</si>
  <si>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</si>
  <si>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</si>
  <si>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</si>
  <si>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</si>
  <si>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</si>
  <si>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</si>
  <si>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</si>
  <si>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</si>
  <si>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</si>
  <si>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</si>
  <si>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</si>
  <si>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</si>
  <si>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</si>
  <si>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</si>
  <si>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</si>
  <si>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</si>
  <si>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</si>
  <si>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</si>
  <si>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</si>
  <si>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</si>
  <si>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</si>
  <si>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</si>
  <si>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</si>
  <si>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</si>
  <si>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</si>
  <si>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</si>
  <si>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</si>
  <si>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</si>
  <si>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</si>
  <si>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</si>
  <si>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</si>
  <si>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</si>
  <si>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</si>
  <si>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</si>
  <si>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</si>
  <si>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</si>
  <si>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</si>
  <si>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</si>
  <si>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</si>
  <si>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</si>
  <si>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</si>
  <si>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</si>
  <si>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</si>
  <si>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</si>
  <si>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</si>
  <si>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</si>
  <si>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</si>
  <si>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</si>
  <si>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</si>
  <si>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</si>
  <si>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</si>
  <si>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</si>
  <si>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</si>
  <si>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</si>
  <si>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</si>
  <si>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</si>
  <si>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</si>
  <si>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</si>
  <si>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</si>
  <si>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</si>
  <si>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</si>
  <si>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</si>
  <si>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</si>
  <si>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</si>
  <si>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</si>
  <si>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</si>
  <si>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</si>
  <si>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</si>
  <si>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</si>
  <si>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</si>
  <si>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</si>
  <si>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</si>
  <si>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</si>
  <si>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</si>
  <si>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</si>
  <si>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</si>
  <si>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</si>
  <si>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</si>
  <si>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</si>
  <si>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</si>
  <si>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</si>
  <si>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</si>
  <si>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</si>
  <si>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</si>
  <si>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</si>
  <si>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</si>
  <si>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</si>
  <si>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</si>
  <si>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</si>
  <si>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</si>
  <si>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</si>
  <si>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</si>
  <si>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</si>
  <si>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</si>
  <si>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</si>
  <si>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</si>
  <si>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</si>
  <si>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</si>
  <si>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</si>
  <si>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</si>
  <si>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</si>
  <si>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</si>
  <si>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</si>
  <si>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</si>
  <si>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</si>
  <si>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</si>
  <si>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</si>
  <si>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</si>
  <si>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</si>
  <si>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</si>
  <si>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</si>
  <si>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</si>
  <si>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</si>
  <si>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</si>
  <si>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</si>
  <si>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</si>
  <si>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</si>
  <si>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</si>
  <si>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</si>
  <si>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</si>
  <si>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</si>
  <si>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</si>
  <si>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</si>
  <si>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</si>
  <si>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</si>
  <si>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</si>
  <si>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</si>
  <si>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</si>
  <si>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</si>
  <si>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</si>
  <si>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</si>
  <si>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</si>
  <si>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</si>
  <si>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</si>
  <si>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</si>
  <si>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</si>
  <si>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</si>
  <si>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</si>
  <si>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</si>
  <si>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</si>
  <si>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</si>
  <si>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</si>
  <si>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</si>
  <si>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</si>
  <si>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</si>
  <si>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</si>
  <si>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</si>
  <si>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</si>
  <si>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</si>
  <si>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</si>
  <si>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</si>
  <si>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</si>
  <si>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</si>
  <si>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</si>
  <si>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</si>
  <si>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</si>
  <si>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</si>
  <si>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</si>
  <si>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</si>
  <si>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</si>
  <si>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</si>
  <si>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</si>
  <si>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</si>
  <si>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</si>
  <si>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</si>
  <si>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</si>
  <si>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</si>
  <si>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</si>
  <si>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</si>
  <si>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</si>
  <si>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</si>
  <si>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</si>
  <si>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</si>
  <si>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</si>
  <si>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</si>
  <si>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</si>
  <si>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</si>
  <si>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</si>
  <si>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</si>
  <si>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</si>
  <si>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</si>
  <si>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</si>
  <si>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</si>
  <si>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</si>
  <si>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</si>
  <si>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</si>
  <si>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</si>
  <si>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</si>
  <si>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</si>
  <si>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</si>
  <si>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</si>
  <si>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</si>
  <si>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</si>
  <si>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</si>
  <si>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</si>
  <si>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</si>
  <si>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</si>
  <si>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</si>
  <si>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</si>
  <si>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</si>
  <si>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</si>
  <si>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</si>
  <si>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</si>
  <si>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</si>
  <si>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</si>
  <si>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</si>
  <si>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</si>
  <si>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</si>
  <si>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</si>
  <si>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</si>
  <si>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</si>
  <si>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</si>
  <si>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</si>
  <si>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</si>
  <si>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</si>
  <si>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</si>
  <si>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</si>
  <si>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</si>
  <si>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</si>
  <si>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</si>
  <si>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</si>
  <si>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</si>
  <si>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</si>
  <si>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</si>
  <si>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</si>
  <si>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</si>
  <si>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</si>
  <si>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</si>
  <si>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</si>
  <si>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</si>
  <si>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</si>
  <si>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</si>
  <si>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</si>
  <si>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</si>
  <si>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</si>
  <si>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</si>
  <si>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</si>
  <si>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</si>
  <si>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</si>
  <si>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</si>
  <si>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</si>
  <si>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</si>
  <si>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</si>
  <si>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</si>
  <si>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</si>
  <si>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</si>
  <si>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</si>
  <si>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</si>
  <si>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</si>
  <si>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</si>
  <si>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</si>
  <si>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</si>
  <si>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</si>
  <si>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</si>
  <si>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</si>
  <si>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</si>
  <si>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</si>
  <si>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</si>
  <si>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</si>
  <si>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</si>
  <si>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</si>
  <si>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</si>
  <si>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</si>
  <si>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</si>
  <si>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</si>
  <si>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</si>
  <si>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</si>
  <si>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</si>
  <si>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</si>
  <si>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</si>
  <si>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</si>
  <si>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</si>
  <si>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</si>
  <si>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</si>
  <si>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</si>
  <si>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</si>
  <si>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</si>
  <si>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</si>
  <si>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</si>
  <si>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</si>
  <si>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</si>
  <si>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</si>
  <si>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</si>
  <si>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</si>
  <si>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</si>
  <si>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</si>
  <si>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</si>
  <si>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</si>
  <si>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</si>
  <si>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</si>
  <si>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</si>
  <si>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</si>
  <si>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</si>
  <si>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</si>
  <si>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</si>
  <si>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</si>
  <si>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</si>
  <si>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</si>
  <si>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</si>
  <si>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</si>
  <si>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</si>
  <si>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</si>
  <si>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</si>
  <si>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</si>
  <si>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</si>
  <si>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</si>
  <si>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</si>
  <si>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</si>
  <si>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</si>
  <si>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</si>
  <si>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</si>
  <si>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</si>
  <si>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</si>
  <si>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</si>
  <si>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</si>
  <si>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</si>
  <si>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</si>
  <si>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</si>
  <si>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</si>
  <si>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</si>
  <si>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</si>
  <si>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</si>
  <si>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</si>
  <si>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</si>
  <si>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</si>
  <si>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</si>
  <si>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</si>
  <si>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</si>
  <si>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</si>
  <si>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</si>
  <si>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</si>
  <si>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</si>
  <si>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</si>
  <si>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</si>
  <si>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</si>
  <si>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</si>
  <si>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</si>
  <si>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</si>
  <si>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</si>
  <si>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</si>
  <si>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</si>
  <si>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</si>
  <si>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</si>
  <si>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</si>
  <si>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</si>
  <si>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</si>
  <si>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</si>
  <si>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</si>
  <si>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</si>
  <si>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</si>
  <si>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</si>
  <si>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</si>
  <si>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</si>
  <si>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</si>
  <si>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</si>
  <si>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</si>
  <si>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</si>
  <si>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</si>
  <si>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</si>
  <si>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</si>
  <si>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</si>
  <si>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</si>
  <si>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</si>
  <si>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</si>
  <si>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</si>
  <si>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</si>
  <si>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</si>
  <si>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</si>
  <si>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</si>
  <si>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</si>
  <si>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</si>
  <si>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</si>
  <si>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</si>
  <si>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</si>
  <si>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</si>
  <si>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</si>
  <si>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</si>
  <si>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</si>
  <si>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</si>
  <si>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</si>
  <si>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</si>
  <si>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</si>
  <si>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</si>
  <si>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</si>
  <si>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</si>
  <si>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</si>
  <si>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</si>
  <si>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</si>
  <si>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</si>
  <si>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</si>
  <si>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</si>
  <si>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</si>
  <si>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</si>
  <si>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</si>
  <si>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</si>
  <si>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</si>
  <si>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</si>
  <si>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</si>
  <si>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</si>
  <si>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</si>
  <si>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</si>
  <si>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</si>
  <si>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</si>
  <si>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</si>
  <si>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</si>
  <si>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</si>
  <si>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</si>
  <si>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</si>
  <si>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</si>
  <si>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</si>
  <si>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</si>
  <si>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</si>
  <si>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</si>
  <si>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</si>
  <si>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</si>
  <si>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</si>
  <si>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</si>
  <si>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</si>
  <si>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</si>
  <si>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</si>
  <si>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</si>
  <si>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</si>
  <si>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</si>
  <si>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</si>
  <si>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</si>
  <si>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</si>
  <si>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</si>
  <si>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</si>
  <si>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</si>
  <si>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</si>
  <si>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</si>
  <si>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</si>
  <si>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</si>
  <si>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</si>
  <si>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</si>
  <si>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</si>
  <si>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</si>
  <si>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</si>
  <si>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</si>
  <si>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</si>
  <si>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</si>
  <si>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</si>
  <si>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</si>
  <si>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</si>
  <si>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</si>
  <si>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</si>
  <si>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</si>
  <si>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</si>
  <si>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</si>
  <si>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</si>
  <si>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</si>
  <si>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</si>
  <si>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</si>
  <si>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</si>
  <si>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</si>
  <si>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</si>
  <si>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</si>
  <si>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</si>
  <si>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</si>
  <si>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</si>
  <si>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</si>
  <si>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</si>
  <si>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</si>
  <si>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</si>
  <si>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</si>
  <si>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</si>
  <si>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</si>
  <si>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</si>
  <si>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</si>
  <si>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</si>
  <si>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</si>
  <si>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</si>
  <si>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</si>
  <si>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</si>
  <si>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</si>
  <si>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</si>
  <si>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</si>
  <si>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</si>
  <si>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</si>
  <si>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</si>
  <si>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</si>
  <si>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</si>
  <si>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</si>
  <si>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</si>
  <si>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</si>
  <si>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</si>
  <si>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</si>
  <si>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</si>
  <si>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</si>
  <si>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</si>
  <si>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</si>
  <si>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</si>
  <si>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</si>
  <si>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</si>
  <si>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</si>
  <si>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</si>
  <si>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</si>
  <si>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</si>
  <si>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</si>
  <si>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</si>
  <si>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</si>
  <si>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</si>
  <si>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</si>
  <si>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</si>
  <si>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</si>
  <si>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</si>
  <si>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</si>
  <si>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</si>
  <si>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</si>
  <si>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</si>
  <si>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</si>
  <si>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</si>
  <si>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</si>
  <si>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</si>
  <si>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</si>
  <si>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</si>
  <si>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</si>
  <si>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</si>
  <si>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</si>
  <si>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</si>
  <si>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</si>
  <si>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</si>
  <si>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</si>
  <si>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</si>
  <si>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</si>
  <si>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</si>
  <si>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</si>
  <si>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</si>
  <si>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</si>
  <si>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</si>
  <si>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</si>
  <si>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</si>
  <si>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</si>
  <si>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</si>
  <si>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</si>
  <si>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</si>
  <si>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</si>
  <si>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</si>
  <si>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</si>
  <si>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</si>
  <si>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</si>
  <si>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</si>
  <si>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</si>
  <si>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</si>
  <si>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</si>
  <si>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</si>
  <si>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</si>
  <si>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</si>
  <si>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</si>
  <si>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</si>
  <si>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</si>
  <si>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</si>
  <si>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</si>
  <si>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</si>
  <si>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</si>
  <si>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</si>
  <si>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</si>
  <si>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</si>
  <si>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</si>
  <si>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</si>
  <si>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</si>
  <si>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</si>
  <si>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</si>
  <si>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</si>
  <si>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</si>
  <si>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</si>
  <si>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</si>
  <si>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</si>
  <si>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</si>
  <si>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</si>
  <si>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</si>
  <si>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</si>
  <si>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</si>
  <si>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</si>
  <si>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</si>
  <si>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</si>
  <si>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</si>
  <si>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</si>
  <si>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</si>
  <si>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</si>
  <si>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</si>
  <si>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</si>
  <si>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</si>
  <si>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</si>
  <si>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</si>
  <si>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</si>
  <si>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</si>
  <si>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</si>
  <si>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</si>
  <si>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</si>
  <si>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</si>
  <si>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</si>
  <si>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</si>
  <si>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</si>
  <si>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</si>
  <si>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</si>
  <si>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</si>
  <si>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</si>
  <si>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</si>
  <si>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</si>
  <si>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</si>
  <si>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</si>
  <si>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</si>
  <si>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</si>
  <si>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</si>
  <si>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</si>
  <si>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</si>
  <si>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</si>
  <si>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</si>
  <si>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</si>
  <si>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</si>
  <si>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</si>
  <si>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</si>
  <si>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</si>
  <si>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</si>
  <si>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</si>
  <si>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</si>
  <si>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</si>
  <si>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</si>
  <si>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</si>
  <si>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</si>
  <si>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</si>
  <si>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</si>
  <si>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</si>
  <si>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</si>
  <si>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</si>
  <si>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</si>
  <si>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</si>
  <si>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</si>
  <si>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</si>
  <si>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</si>
  <si>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</si>
  <si>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</si>
  <si>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</si>
  <si>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</si>
  <si>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</si>
  <si>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</si>
  <si>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</si>
  <si>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</si>
  <si>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</si>
  <si>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</si>
  <si>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</si>
  <si>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</si>
  <si>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</si>
  <si>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</si>
  <si>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</si>
  <si>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</si>
  <si>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</si>
  <si>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</si>
  <si>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</si>
  <si>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</si>
  <si>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</si>
  <si>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</si>
  <si>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</si>
  <si>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</si>
  <si>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</si>
  <si>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</si>
  <si>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</si>
  <si>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</si>
  <si>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</si>
  <si>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</si>
  <si>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</si>
  <si>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</si>
  <si>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</si>
  <si>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</si>
  <si>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</si>
  <si>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</si>
  <si>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</si>
  <si>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</si>
  <si>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</si>
  <si>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</si>
  <si>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</si>
  <si>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</si>
  <si>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</si>
  <si>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</si>
  <si>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</si>
  <si>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</si>
  <si>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</si>
  <si>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</si>
  <si>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</si>
  <si>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</si>
  <si>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</si>
  <si>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</si>
  <si>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</si>
  <si>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</si>
  <si>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</si>
  <si>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</si>
  <si>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</si>
  <si>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</si>
  <si>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</si>
  <si>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</si>
  <si>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</si>
  <si>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</si>
  <si>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</si>
  <si>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</si>
  <si>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</si>
  <si>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</si>
  <si>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</si>
  <si>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</si>
  <si>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</si>
  <si>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</si>
  <si>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</si>
  <si>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</si>
  <si>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</si>
  <si>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</si>
  <si>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</si>
  <si>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</si>
  <si>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</si>
  <si>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</si>
  <si>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</si>
  <si>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</si>
  <si>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</si>
  <si>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</si>
  <si>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</si>
  <si>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</si>
  <si>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</si>
  <si>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</si>
  <si>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</si>
  <si>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</si>
  <si>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</si>
  <si>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</si>
  <si>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</si>
  <si>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</si>
  <si>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</si>
  <si>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</si>
  <si>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</si>
  <si>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</si>
  <si>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</si>
  <si>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</si>
  <si>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</si>
  <si>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</si>
  <si>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</si>
  <si>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</si>
  <si>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</si>
  <si>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</si>
  <si>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</si>
  <si>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</si>
  <si>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</si>
  <si>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</si>
  <si>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</si>
  <si>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</si>
  <si>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</si>
  <si>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</si>
  <si>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</si>
  <si>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</si>
  <si>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</si>
  <si>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</si>
  <si>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</si>
  <si>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</si>
  <si>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</si>
  <si>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</si>
  <si>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</si>
  <si>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</si>
  <si>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</si>
  <si>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</si>
  <si>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</si>
  <si>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</si>
  <si>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</si>
  <si>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</si>
  <si>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</si>
  <si>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</si>
  <si>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</si>
  <si>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</si>
  <si>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</si>
  <si>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</si>
  <si>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</si>
  <si>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</si>
  <si>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</si>
  <si>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</si>
  <si>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</si>
  <si>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</si>
  <si>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</si>
  <si>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</si>
  <si>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</si>
  <si>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</si>
  <si>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</si>
  <si>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</si>
  <si>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</si>
  <si>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</si>
  <si>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</si>
  <si>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</si>
  <si>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</si>
  <si>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</si>
  <si>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</si>
  <si>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</si>
  <si>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</si>
  <si>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</si>
  <si>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</si>
  <si>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</si>
  <si>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</si>
  <si>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</si>
  <si>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</si>
  <si>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</si>
  <si>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</si>
  <si>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</si>
  <si>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</si>
  <si>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</si>
  <si>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</si>
  <si>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</si>
  <si>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</si>
  <si>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</si>
  <si>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</si>
  <si>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</si>
  <si>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</si>
  <si>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</si>
  <si>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</si>
  <si>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</si>
  <si>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</si>
  <si>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</si>
  <si>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</si>
  <si>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</si>
  <si>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</si>
  <si>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</si>
  <si>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</si>
  <si>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</si>
  <si>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</si>
  <si>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</si>
  <si>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</si>
  <si>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</si>
  <si>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</si>
  <si>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</si>
  <si>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</si>
  <si>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</si>
  <si>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</si>
  <si>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</si>
  <si>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</si>
  <si>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</si>
  <si>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</si>
  <si>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</si>
  <si>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</si>
  <si>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</si>
  <si>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</si>
  <si>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</si>
  <si>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</si>
  <si>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</si>
  <si>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</si>
  <si>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</si>
  <si>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</si>
  <si>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</si>
  <si>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</si>
  <si>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</si>
  <si>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</si>
  <si>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</si>
  <si>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</si>
  <si>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</si>
  <si>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</si>
  <si>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</si>
  <si>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</si>
  <si>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</si>
  <si>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</si>
  <si>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</si>
  <si>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</si>
  <si>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</si>
  <si>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</si>
  <si>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</si>
  <si>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</si>
  <si>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</si>
  <si>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</si>
  <si>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</si>
  <si>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</si>
  <si>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</si>
  <si>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</si>
  <si>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</si>
  <si>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</si>
  <si>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</si>
  <si>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</si>
  <si>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</si>
  <si>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</si>
  <si>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</si>
  <si>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</si>
  <si>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</si>
  <si>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</si>
  <si>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</si>
  <si>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</si>
  <si>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</si>
  <si>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</si>
  <si>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</si>
  <si>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</si>
  <si>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</si>
  <si>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</si>
  <si>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</si>
  <si>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</si>
  <si>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</si>
  <si>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</si>
  <si>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</si>
  <si>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</si>
  <si>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</si>
  <si>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</si>
  <si>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</si>
  <si>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</si>
  <si>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</si>
  <si>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</si>
  <si>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</si>
  <si>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</si>
  <si>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</si>
  <si>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</si>
  <si>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</si>
  <si>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</si>
  <si>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</si>
  <si>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</si>
  <si>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</si>
  <si>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</si>
  <si>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</si>
  <si>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</si>
  <si>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</si>
  <si>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</si>
  <si>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</si>
  <si>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</si>
  <si>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</si>
  <si>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</si>
  <si>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</si>
  <si>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</si>
  <si>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</si>
  <si>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</si>
  <si>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</si>
  <si>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</si>
  <si>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</si>
  <si>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</si>
  <si>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</si>
  <si>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</si>
  <si>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</si>
  <si>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</si>
  <si>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</si>
  <si>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</si>
  <si>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</si>
  <si>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</si>
  <si>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</si>
  <si>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</si>
  <si>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</si>
  <si>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</si>
  <si>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</si>
  <si>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</si>
  <si>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</si>
  <si>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</si>
  <si>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</si>
  <si>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</si>
  <si>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</si>
  <si>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</si>
  <si>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</si>
  <si>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</si>
  <si>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</si>
  <si>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</si>
  <si>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</si>
  <si>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</si>
  <si>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</si>
  <si>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</si>
  <si>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</si>
  <si>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</si>
  <si>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</si>
  <si>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</si>
  <si>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</si>
  <si>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</si>
  <si>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</si>
  <si>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</si>
  <si>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</si>
  <si>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</si>
  <si>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</si>
  <si>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</si>
  <si>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</si>
  <si>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</si>
  <si>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</si>
  <si>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</si>
  <si>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</si>
  <si>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</si>
  <si>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</si>
  <si>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</si>
  <si>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</si>
  <si>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</si>
  <si>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</si>
  <si>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</si>
  <si>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</si>
  <si>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</si>
  <si>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</si>
  <si>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</si>
  <si>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</si>
  <si>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</si>
  <si>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</si>
  <si>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</si>
  <si>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</si>
  <si>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</si>
  <si>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</si>
  <si>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</si>
  <si>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</si>
  <si>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</si>
  <si>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</si>
  <si>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</si>
  <si>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</si>
  <si>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</si>
  <si>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</si>
  <si>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</si>
  <si>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</si>
  <si>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</si>
  <si>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</si>
  <si>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</si>
  <si>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</si>
  <si>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</si>
  <si>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</si>
  <si>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</si>
  <si>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</si>
  <si>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</si>
  <si>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</si>
  <si>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</si>
  <si>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</si>
  <si>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</si>
  <si>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</si>
  <si>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</si>
  <si>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</si>
  <si>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</si>
  <si>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</si>
  <si>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</si>
  <si>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</si>
  <si>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</si>
  <si>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</si>
  <si>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</si>
  <si>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</si>
  <si>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</si>
  <si>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</si>
  <si>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</si>
  <si>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</si>
  <si>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</si>
  <si>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</si>
  <si>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</si>
  <si>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</si>
  <si>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</si>
  <si>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</si>
  <si>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</si>
  <si>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</si>
  <si>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</si>
  <si>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</si>
  <si>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</si>
  <si>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</si>
  <si>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</si>
  <si>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</si>
  <si>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</si>
  <si>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</si>
  <si>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</si>
  <si>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</si>
  <si>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</si>
  <si>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</si>
  <si>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</si>
  <si>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</si>
  <si>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</si>
  <si>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</si>
  <si>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</si>
  <si>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</si>
  <si>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</si>
  <si>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</si>
  <si>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</si>
  <si>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</si>
  <si>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</si>
  <si>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</si>
  <si>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</si>
  <si>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</si>
  <si>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</si>
  <si>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</si>
  <si>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</si>
  <si>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</si>
  <si>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</si>
  <si>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</si>
  <si>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</si>
  <si>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</si>
  <si>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</si>
  <si>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</si>
  <si>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</si>
  <si>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</si>
  <si>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</si>
  <si>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</si>
  <si>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</si>
  <si>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</si>
  <si>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</si>
  <si>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</si>
  <si>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</si>
  <si>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</si>
  <si>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</si>
  <si>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</si>
  <si>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</si>
  <si>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</si>
  <si>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</si>
  <si>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</si>
  <si>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</si>
  <si>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</si>
  <si>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</si>
  <si>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KLANJEC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</si>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</sst>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2411647.4099999997</v>
      </c>
      <c r="D2" s="7">
        <f>'PR-RAS'!E6</f>
        <v>2400599.6500000004</v>
      </c>
      <c r="E2" s="7">
        <v>0</v>
      </c>
      <c r="F2" s="7">
        <v>0</v>
      </c>
      <c r="G2" s="8">
        <f t="shared" ref="G2:G274" si="0">(B2/1000)*(C2*1+D2*2)</f>
        <v>7212.8467100000007</v>
      </c>
      <c r="H2" s="8">
        <f t="shared" ref="H2:H274" si="1">ABS(C2-ROUND(C2,0))+ABS(D2-ROUND(D2,0))</f>
        <v>0.75999999931082129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1362743.2999999998</v>
      </c>
      <c r="D3" s="2">
        <f>'PR-RAS'!E7</f>
        <v>1544266.73</v>
      </c>
      <c r="E3" s="2">
        <v>0</v>
      </c>
      <c r="F3" s="2">
        <v>0</v>
      </c>
      <c r="G3" s="3">
        <f t="shared" si="0"/>
        <v>8902.5535199999995</v>
      </c>
      <c r="H3" s="3">
        <f t="shared" si="1"/>
        <v>0.56999999983236194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1280747.1599999999</v>
      </c>
      <c r="D4" s="2">
        <f>'PR-RAS'!E8</f>
        <v>1497812.0699999998</v>
      </c>
      <c r="E4" s="2">
        <v>0</v>
      </c>
      <c r="F4" s="2">
        <v>0</v>
      </c>
      <c r="G4" s="3">
        <f t="shared" si="0"/>
        <v>12829.1139</v>
      </c>
      <c r="H4" s="3">
        <f t="shared" si="1"/>
        <v>0.2299999997485429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1134586.97</v>
      </c>
      <c r="D5" s="2">
        <f>'PR-RAS'!E9</f>
        <v>1416368.84</v>
      </c>
      <c r="E5" s="2">
        <v>0</v>
      </c>
      <c r="F5" s="2">
        <v>0</v>
      </c>
      <c r="G5" s="3">
        <f t="shared" si="0"/>
        <v>15869.298600000002</v>
      </c>
      <c r="H5" s="3">
        <f t="shared" si="1"/>
        <v>0.18999999994412065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145506.51999999999</v>
      </c>
      <c r="D6" s="2">
        <f>'PR-RAS'!E10</f>
        <v>167988.27</v>
      </c>
      <c r="E6" s="2">
        <v>0</v>
      </c>
      <c r="F6" s="2">
        <v>0</v>
      </c>
      <c r="G6" s="3">
        <f t="shared" si="0"/>
        <v>2407.4152999999997</v>
      </c>
      <c r="H6" s="3">
        <f t="shared" si="1"/>
        <v>0.75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26875.64</v>
      </c>
      <c r="D7" s="2">
        <f>'PR-RAS'!E11</f>
        <v>23391.66</v>
      </c>
      <c r="E7" s="2">
        <v>0</v>
      </c>
      <c r="F7" s="2">
        <v>0</v>
      </c>
      <c r="G7" s="3">
        <f t="shared" si="0"/>
        <v>441.95375999999999</v>
      </c>
      <c r="H7" s="3">
        <f t="shared" si="1"/>
        <v>0.7000000000007276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62467.360000000001</v>
      </c>
      <c r="D8" s="2">
        <f>'PR-RAS'!E12</f>
        <v>64370.45</v>
      </c>
      <c r="E8" s="2">
        <v>0</v>
      </c>
      <c r="F8" s="2">
        <v>0</v>
      </c>
      <c r="G8" s="3">
        <f t="shared" si="0"/>
        <v>1338.4578200000001</v>
      </c>
      <c r="H8" s="3">
        <f t="shared" si="1"/>
        <v>0.80999999999767169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67700.679999999993</v>
      </c>
      <c r="E9" s="2">
        <v>0</v>
      </c>
      <c r="F9" s="2">
        <v>0</v>
      </c>
      <c r="G9" s="3">
        <f t="shared" si="0"/>
        <v>1083.2108799999999</v>
      </c>
      <c r="H9" s="3">
        <f t="shared" si="1"/>
        <v>0.32000000000698492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88689.33</v>
      </c>
      <c r="D11" s="2">
        <f>'PR-RAS'!E15</f>
        <v>242007.83</v>
      </c>
      <c r="E11" s="2">
        <v>0</v>
      </c>
      <c r="F11" s="2">
        <v>0</v>
      </c>
      <c r="G11" s="3">
        <f t="shared" si="0"/>
        <v>5727.0499</v>
      </c>
      <c r="H11" s="3">
        <f t="shared" si="1"/>
        <v>0.50000000001455192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74950.91</v>
      </c>
      <c r="D19" s="2">
        <f>'PR-RAS'!E23</f>
        <v>41026.29</v>
      </c>
      <c r="E19" s="2">
        <v>0</v>
      </c>
      <c r="F19" s="2">
        <v>0</v>
      </c>
      <c r="G19" s="3">
        <f t="shared" si="0"/>
        <v>2826.0628199999996</v>
      </c>
      <c r="H19" s="3">
        <f t="shared" si="1"/>
        <v>0.37999999999738066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17531.86</v>
      </c>
      <c r="D20" s="2">
        <f>'PR-RAS'!E24</f>
        <v>17389.7</v>
      </c>
      <c r="E20" s="2">
        <v>0</v>
      </c>
      <c r="F20" s="2">
        <v>0</v>
      </c>
      <c r="G20" s="3">
        <f t="shared" si="0"/>
        <v>993.91394000000003</v>
      </c>
      <c r="H20" s="3">
        <f t="shared" si="1"/>
        <v>0.43999999999869033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57419.05</v>
      </c>
      <c r="D23" s="2">
        <f>'PR-RAS'!E27</f>
        <v>23636.59</v>
      </c>
      <c r="E23" s="2">
        <v>0</v>
      </c>
      <c r="F23" s="2">
        <v>0</v>
      </c>
      <c r="G23" s="3">
        <f t="shared" si="0"/>
        <v>2303.2290600000001</v>
      </c>
      <c r="H23" s="3">
        <f t="shared" si="1"/>
        <v>0.46000000000276486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7045.23</v>
      </c>
      <c r="D25" s="2">
        <f>'PR-RAS'!E29</f>
        <v>5428.37</v>
      </c>
      <c r="E25" s="2">
        <v>0</v>
      </c>
      <c r="F25" s="2">
        <v>0</v>
      </c>
      <c r="G25" s="3">
        <f t="shared" si="0"/>
        <v>429.64728000000002</v>
      </c>
      <c r="H25" s="3">
        <f t="shared" si="1"/>
        <v>0.5999999999994543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6601.86</v>
      </c>
      <c r="D27" s="2">
        <f>'PR-RAS'!E31</f>
        <v>5428.37</v>
      </c>
      <c r="E27" s="2">
        <v>0</v>
      </c>
      <c r="F27" s="2">
        <v>0</v>
      </c>
      <c r="G27" s="3">
        <f t="shared" si="0"/>
        <v>453.92359999999996</v>
      </c>
      <c r="H27" s="3">
        <f t="shared" si="1"/>
        <v>0.51000000000021828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443.37</v>
      </c>
      <c r="D29" s="2">
        <f>'PR-RAS'!E33</f>
        <v>0</v>
      </c>
      <c r="E29" s="2">
        <v>0</v>
      </c>
      <c r="F29" s="2">
        <v>0</v>
      </c>
      <c r="G29" s="3">
        <f t="shared" si="0"/>
        <v>12.41436</v>
      </c>
      <c r="H29" s="3">
        <f t="shared" si="1"/>
        <v>0.37000000000000455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857920.33000000007</v>
      </c>
      <c r="D45" s="2">
        <f>'PR-RAS'!E49</f>
        <v>668069.6399999999</v>
      </c>
      <c r="E45" s="2">
        <v>0</v>
      </c>
      <c r="F45" s="2">
        <v>0</v>
      </c>
      <c r="G45" s="3">
        <f t="shared" si="0"/>
        <v>96538.622839999982</v>
      </c>
      <c r="H45" s="3">
        <f t="shared" si="1"/>
        <v>0.69000000017695129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50745</v>
      </c>
      <c r="E49" s="2">
        <v>0</v>
      </c>
      <c r="F49" s="2">
        <v>0</v>
      </c>
      <c r="G49" s="3">
        <f t="shared" si="0"/>
        <v>4871.5200000000004</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50745</v>
      </c>
      <c r="E52" s="2">
        <v>0</v>
      </c>
      <c r="F52" s="2">
        <v>0</v>
      </c>
      <c r="G52" s="3">
        <f t="shared" si="0"/>
        <v>5175.99</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507313.05</v>
      </c>
      <c r="D54" s="2">
        <f>'PR-RAS'!E58</f>
        <v>189199.57</v>
      </c>
      <c r="E54" s="2">
        <v>0</v>
      </c>
      <c r="F54" s="2">
        <v>0</v>
      </c>
      <c r="G54" s="3">
        <f t="shared" si="0"/>
        <v>46942.746069999994</v>
      </c>
      <c r="H54" s="3">
        <f t="shared" si="1"/>
        <v>0.47999999998137355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377004.81</v>
      </c>
      <c r="D55" s="2">
        <f>'PR-RAS'!E59</f>
        <v>142761.70000000001</v>
      </c>
      <c r="E55" s="2">
        <v>0</v>
      </c>
      <c r="F55" s="2">
        <v>0</v>
      </c>
      <c r="G55" s="3">
        <f t="shared" si="0"/>
        <v>35776.52334</v>
      </c>
      <c r="H55" s="3">
        <f t="shared" si="1"/>
        <v>0.48999999999068677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130308.24</v>
      </c>
      <c r="D56" s="2">
        <f>'PR-RAS'!E60</f>
        <v>46437.87</v>
      </c>
      <c r="E56" s="2">
        <v>0</v>
      </c>
      <c r="F56" s="2">
        <v>0</v>
      </c>
      <c r="G56" s="3">
        <f t="shared" si="0"/>
        <v>12275.118900000001</v>
      </c>
      <c r="H56" s="3">
        <f t="shared" si="1"/>
        <v>0.37000000000261934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3781.25</v>
      </c>
      <c r="D57" s="2">
        <f>'PR-RAS'!E61</f>
        <v>52117.440000000002</v>
      </c>
      <c r="E57" s="2">
        <v>0</v>
      </c>
      <c r="F57" s="2">
        <v>0</v>
      </c>
      <c r="G57" s="3">
        <f t="shared" si="0"/>
        <v>6048.9032800000004</v>
      </c>
      <c r="H57" s="3">
        <f t="shared" si="1"/>
        <v>0.69000000000232831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3781.25</v>
      </c>
      <c r="D58" s="2">
        <f>'PR-RAS'!E62</f>
        <v>52117.440000000002</v>
      </c>
      <c r="E58" s="2">
        <v>0</v>
      </c>
      <c r="F58" s="2">
        <v>0</v>
      </c>
      <c r="G58" s="3">
        <f t="shared" si="0"/>
        <v>6156.9194100000004</v>
      </c>
      <c r="H58" s="3">
        <f t="shared" si="1"/>
        <v>0.69000000000232831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251200.45</v>
      </c>
      <c r="E60" s="2">
        <v>0</v>
      </c>
      <c r="F60" s="2">
        <v>0</v>
      </c>
      <c r="G60" s="3">
        <f t="shared" si="0"/>
        <v>29641.6531</v>
      </c>
      <c r="H60" s="3">
        <f t="shared" si="1"/>
        <v>0.45000000001164153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251200.45</v>
      </c>
      <c r="E63" s="2">
        <v>0</v>
      </c>
      <c r="F63" s="2">
        <v>0</v>
      </c>
      <c r="G63" s="3">
        <f>(B63/1000)*(C63*1+D63*2)</f>
        <v>31148.855800000001</v>
      </c>
      <c r="H63" s="3">
        <f>ABS(C63-ROUND(C63,0))+ABS(D63-ROUND(D63,0))</f>
        <v>0.45000000001164153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346826.03</v>
      </c>
      <c r="D70" s="2">
        <f>'PR-RAS'!E74</f>
        <v>124807.18</v>
      </c>
      <c r="E70" s="2">
        <v>0</v>
      </c>
      <c r="F70" s="2">
        <v>0</v>
      </c>
      <c r="G70" s="3">
        <f t="shared" si="0"/>
        <v>41154.386910000001</v>
      </c>
      <c r="H70" s="3">
        <f t="shared" si="1"/>
        <v>0.21000000002095476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346826.03</v>
      </c>
      <c r="D72" s="2">
        <f>'PR-RAS'!E76</f>
        <v>124807.18</v>
      </c>
      <c r="E72" s="2">
        <v>0</v>
      </c>
      <c r="F72" s="2">
        <v>0</v>
      </c>
      <c r="G72" s="3">
        <f t="shared" si="0"/>
        <v>42347.267690000001</v>
      </c>
      <c r="H72" s="3">
        <f t="shared" si="1"/>
        <v>0.21000000002095476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42527.25</v>
      </c>
      <c r="D78" s="2">
        <f>'PR-RAS'!E82</f>
        <v>45613.520000000004</v>
      </c>
      <c r="E78" s="2">
        <v>0</v>
      </c>
      <c r="F78" s="2">
        <v>0</v>
      </c>
      <c r="G78" s="3">
        <f t="shared" si="0"/>
        <v>10299.080330000001</v>
      </c>
      <c r="H78" s="3">
        <f t="shared" si="1"/>
        <v>0.72999999999592546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695.51</v>
      </c>
      <c r="D79" s="2">
        <f>'PR-RAS'!E83</f>
        <v>90.5</v>
      </c>
      <c r="E79" s="2">
        <v>0</v>
      </c>
      <c r="F79" s="2">
        <v>0</v>
      </c>
      <c r="G79" s="3">
        <f t="shared" si="0"/>
        <v>68.367779999999996</v>
      </c>
      <c r="H79" s="3">
        <f t="shared" si="1"/>
        <v>0.99000000000000909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101.61</v>
      </c>
      <c r="D81" s="2">
        <f>'PR-RAS'!E85</f>
        <v>65.239999999999995</v>
      </c>
      <c r="E81" s="2">
        <v>0</v>
      </c>
      <c r="F81" s="2">
        <v>0</v>
      </c>
      <c r="G81" s="3">
        <f t="shared" si="0"/>
        <v>18.5672</v>
      </c>
      <c r="H81" s="3">
        <f t="shared" si="1"/>
        <v>0.62999999999999545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593.9</v>
      </c>
      <c r="D82" s="2">
        <f>'PR-RAS'!E86</f>
        <v>25.26</v>
      </c>
      <c r="E82" s="2">
        <v>0</v>
      </c>
      <c r="F82" s="2">
        <v>0</v>
      </c>
      <c r="G82" s="3">
        <f t="shared" si="0"/>
        <v>52.19802</v>
      </c>
      <c r="H82" s="3">
        <f t="shared" si="1"/>
        <v>0.3600000000000243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41831.74</v>
      </c>
      <c r="D87" s="2">
        <f>'PR-RAS'!E91</f>
        <v>45523.020000000004</v>
      </c>
      <c r="E87" s="2">
        <v>0</v>
      </c>
      <c r="F87" s="2">
        <v>0</v>
      </c>
      <c r="G87" s="3">
        <f t="shared" si="0"/>
        <v>11427.489079999999</v>
      </c>
      <c r="H87" s="3">
        <f t="shared" si="1"/>
        <v>0.2800000000061118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1340.5</v>
      </c>
      <c r="D88" s="2">
        <f>'PR-RAS'!E92</f>
        <v>1350.5</v>
      </c>
      <c r="E88" s="2">
        <v>0</v>
      </c>
      <c r="F88" s="2">
        <v>0</v>
      </c>
      <c r="G88" s="3">
        <f t="shared" si="0"/>
        <v>351.6105</v>
      </c>
      <c r="H88" s="3">
        <f t="shared" si="1"/>
        <v>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40469.06</v>
      </c>
      <c r="D89" s="2">
        <f>'PR-RAS'!E93</f>
        <v>44143.55</v>
      </c>
      <c r="E89" s="2">
        <v>0</v>
      </c>
      <c r="F89" s="2">
        <v>0</v>
      </c>
      <c r="G89" s="3">
        <f t="shared" si="0"/>
        <v>11330.542079999999</v>
      </c>
      <c r="H89" s="3">
        <f t="shared" si="1"/>
        <v>0.50999999999476131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22.18</v>
      </c>
      <c r="D90" s="2">
        <f>'PR-RAS'!E94</f>
        <v>28.97</v>
      </c>
      <c r="E90" s="2">
        <v>0</v>
      </c>
      <c r="F90" s="2">
        <v>0</v>
      </c>
      <c r="G90" s="3">
        <f t="shared" si="0"/>
        <v>7.1306799999999999</v>
      </c>
      <c r="H90" s="3">
        <f t="shared" si="1"/>
        <v>0.21000000000000085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148456.53</v>
      </c>
      <c r="D102" s="2">
        <f>'PR-RAS'!E106</f>
        <v>141918.43</v>
      </c>
      <c r="E102" s="2">
        <v>0</v>
      </c>
      <c r="F102" s="2">
        <v>0</v>
      </c>
      <c r="G102" s="3">
        <f t="shared" si="0"/>
        <v>43661.632390000006</v>
      </c>
      <c r="H102" s="3">
        <f t="shared" si="1"/>
        <v>0.89999999999417923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1250.95</v>
      </c>
      <c r="D103" s="2">
        <f>'PR-RAS'!E107</f>
        <v>639.08000000000004</v>
      </c>
      <c r="E103" s="2">
        <v>0</v>
      </c>
      <c r="F103" s="2">
        <v>0</v>
      </c>
      <c r="G103" s="3">
        <f t="shared" si="0"/>
        <v>257.96922000000001</v>
      </c>
      <c r="H103" s="3">
        <f t="shared" si="1"/>
        <v>0.12999999999999545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620.45000000000005</v>
      </c>
      <c r="D106" s="2">
        <f>'PR-RAS'!E110</f>
        <v>155.58000000000001</v>
      </c>
      <c r="E106" s="2">
        <v>0</v>
      </c>
      <c r="F106" s="2">
        <v>0</v>
      </c>
      <c r="G106" s="3">
        <f t="shared" si="0"/>
        <v>97.819050000000004</v>
      </c>
      <c r="H106" s="3">
        <f t="shared" si="1"/>
        <v>0.87000000000003297</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630.5</v>
      </c>
      <c r="D107" s="2">
        <f>'PR-RAS'!E111</f>
        <v>483.5</v>
      </c>
      <c r="E107" s="2">
        <v>0</v>
      </c>
      <c r="F107" s="2">
        <v>0</v>
      </c>
      <c r="G107" s="3">
        <f t="shared" si="0"/>
        <v>169.33500000000001</v>
      </c>
      <c r="H107" s="3">
        <f t="shared" si="1"/>
        <v>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27002.83</v>
      </c>
      <c r="D108" s="2">
        <f>'PR-RAS'!E112</f>
        <v>26189.07</v>
      </c>
      <c r="E108" s="2">
        <v>0</v>
      </c>
      <c r="F108" s="2">
        <v>0</v>
      </c>
      <c r="G108" s="3">
        <f t="shared" si="0"/>
        <v>8493.7637899999991</v>
      </c>
      <c r="H108" s="3">
        <f t="shared" si="1"/>
        <v>0.23999999999796273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76.680000000000007</v>
      </c>
      <c r="D110" s="2">
        <f>'PR-RAS'!E114</f>
        <v>0</v>
      </c>
      <c r="E110" s="2">
        <v>0</v>
      </c>
      <c r="F110" s="2">
        <v>0</v>
      </c>
      <c r="G110" s="3">
        <f t="shared" si="0"/>
        <v>8.3581200000000013</v>
      </c>
      <c r="H110" s="3">
        <f t="shared" si="1"/>
        <v>0.31999999999999318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26926.15</v>
      </c>
      <c r="D113" s="2">
        <f>'PR-RAS'!E117</f>
        <v>26189.07</v>
      </c>
      <c r="E113" s="2">
        <v>0</v>
      </c>
      <c r="F113" s="2">
        <v>0</v>
      </c>
      <c r="G113" s="3">
        <f t="shared" si="0"/>
        <v>8882.0804800000005</v>
      </c>
      <c r="H113" s="3">
        <f t="shared" si="1"/>
        <v>0.22000000000116415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120202.75</v>
      </c>
      <c r="D116" s="2">
        <f>'PR-RAS'!E120</f>
        <v>115090.28</v>
      </c>
      <c r="E116" s="2">
        <v>0</v>
      </c>
      <c r="F116" s="2">
        <v>0</v>
      </c>
      <c r="G116" s="3">
        <f t="shared" si="0"/>
        <v>40294.080650000004</v>
      </c>
      <c r="H116" s="3">
        <f t="shared" si="1"/>
        <v>0.52999999999883585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272.67</v>
      </c>
      <c r="D117" s="2">
        <f>'PR-RAS'!E121</f>
        <v>399.62</v>
      </c>
      <c r="E117" s="2">
        <v>0</v>
      </c>
      <c r="F117" s="2">
        <v>0</v>
      </c>
      <c r="G117" s="3">
        <f t="shared" si="0"/>
        <v>124.34156000000002</v>
      </c>
      <c r="H117" s="3">
        <f t="shared" si="1"/>
        <v>0.70999999999997954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119930.08</v>
      </c>
      <c r="D118" s="2">
        <f>'PR-RAS'!E122</f>
        <v>114690.66</v>
      </c>
      <c r="E118" s="2">
        <v>0</v>
      </c>
      <c r="F118" s="2">
        <v>0</v>
      </c>
      <c r="G118" s="3">
        <f t="shared" si="0"/>
        <v>40869.433800000006</v>
      </c>
      <c r="H118" s="3">
        <f t="shared" si="1"/>
        <v>0.41999999999825377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731.33</v>
      </c>
      <c r="E136" s="2">
        <v>0</v>
      </c>
      <c r="F136" s="2">
        <v>0</v>
      </c>
      <c r="G136" s="3">
        <f t="shared" si="0"/>
        <v>197.45910000000003</v>
      </c>
      <c r="H136" s="3">
        <f t="shared" si="1"/>
        <v>0.33000000000004093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719.75</v>
      </c>
      <c r="E137" s="2">
        <v>0</v>
      </c>
      <c r="F137" s="2">
        <v>0</v>
      </c>
      <c r="G137" s="3">
        <f t="shared" si="0"/>
        <v>195.77200000000002</v>
      </c>
      <c r="H137" s="3">
        <f t="shared" si="1"/>
        <v>0.25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719.75</v>
      </c>
      <c r="E146" s="2">
        <v>0</v>
      </c>
      <c r="F146" s="2">
        <v>0</v>
      </c>
      <c r="G146" s="3">
        <f t="shared" si="0"/>
        <v>208.72749999999999</v>
      </c>
      <c r="H146" s="3">
        <f t="shared" si="1"/>
        <v>0.25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11.58</v>
      </c>
      <c r="E147" s="2">
        <v>0</v>
      </c>
      <c r="F147" s="2">
        <v>0</v>
      </c>
      <c r="G147" s="3">
        <f t="shared" si="0"/>
        <v>3.3813599999999999</v>
      </c>
      <c r="H147" s="3">
        <f t="shared" si="1"/>
        <v>0.41999999999999993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1555159.3099999998</v>
      </c>
      <c r="D148" s="2">
        <f>'PR-RAS'!E152</f>
        <v>2140174.81</v>
      </c>
      <c r="E148" s="2">
        <v>0</v>
      </c>
      <c r="F148" s="2">
        <v>0</v>
      </c>
      <c r="G148" s="3">
        <f t="shared" si="0"/>
        <v>857819.81270999985</v>
      </c>
      <c r="H148" s="3">
        <f t="shared" si="1"/>
        <v>0.49999999976716936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258971.69</v>
      </c>
      <c r="D149" s="2">
        <f>'PR-RAS'!E153</f>
        <v>343144.49</v>
      </c>
      <c r="E149" s="2">
        <v>0</v>
      </c>
      <c r="F149" s="2">
        <v>0</v>
      </c>
      <c r="G149" s="3">
        <f t="shared" si="0"/>
        <v>139898.57915999999</v>
      </c>
      <c r="H149" s="3">
        <f t="shared" si="1"/>
        <v>0.79999999998835847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204284.72</v>
      </c>
      <c r="D150" s="2">
        <f>'PR-RAS'!E154</f>
        <v>275557.5</v>
      </c>
      <c r="E150" s="2">
        <v>0</v>
      </c>
      <c r="F150" s="2">
        <v>0</v>
      </c>
      <c r="G150" s="3">
        <f t="shared" si="0"/>
        <v>112554.55828</v>
      </c>
      <c r="H150" s="3">
        <f t="shared" si="1"/>
        <v>0.77999999999883585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204284.72</v>
      </c>
      <c r="D151" s="2">
        <f>'PR-RAS'!E155</f>
        <v>275557.5</v>
      </c>
      <c r="E151" s="2">
        <v>0</v>
      </c>
      <c r="F151" s="2">
        <v>0</v>
      </c>
      <c r="G151" s="3">
        <f t="shared" si="0"/>
        <v>113309.958</v>
      </c>
      <c r="H151" s="3">
        <f t="shared" si="1"/>
        <v>0.77999999999883585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20980</v>
      </c>
      <c r="D155" s="2">
        <f>'PR-RAS'!E159</f>
        <v>22120</v>
      </c>
      <c r="E155" s="2">
        <v>0</v>
      </c>
      <c r="F155" s="2">
        <v>0</v>
      </c>
      <c r="G155" s="3">
        <f t="shared" si="0"/>
        <v>10043.879999999999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33706.97</v>
      </c>
      <c r="D156" s="2">
        <f>'PR-RAS'!E160</f>
        <v>45466.99</v>
      </c>
      <c r="E156" s="2">
        <v>0</v>
      </c>
      <c r="F156" s="2">
        <v>0</v>
      </c>
      <c r="G156" s="3">
        <f t="shared" si="0"/>
        <v>19319.347249999999</v>
      </c>
      <c r="H156" s="3">
        <f t="shared" si="1"/>
        <v>4.0000000000873115E-2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33706.97</v>
      </c>
      <c r="D158" s="2">
        <f>'PR-RAS'!E162</f>
        <v>45466.99</v>
      </c>
      <c r="E158" s="2">
        <v>0</v>
      </c>
      <c r="F158" s="2">
        <v>0</v>
      </c>
      <c r="G158" s="3">
        <f t="shared" si="0"/>
        <v>19568.629150000001</v>
      </c>
      <c r="H158" s="3">
        <f t="shared" si="1"/>
        <v>4.0000000000873115E-2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437960.02</v>
      </c>
      <c r="D160" s="2">
        <f>'PR-RAS'!E164</f>
        <v>578318.50000000012</v>
      </c>
      <c r="E160" s="2">
        <v>0</v>
      </c>
      <c r="F160" s="2">
        <v>0</v>
      </c>
      <c r="G160" s="3">
        <f t="shared" si="0"/>
        <v>253540.92618000004</v>
      </c>
      <c r="H160" s="3">
        <f t="shared" si="1"/>
        <v>0.51999999990221113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12750.68</v>
      </c>
      <c r="D161" s="2">
        <f>'PR-RAS'!E165</f>
        <v>12026.18</v>
      </c>
      <c r="E161" s="2">
        <v>0</v>
      </c>
      <c r="F161" s="2">
        <v>0</v>
      </c>
      <c r="G161" s="3">
        <f t="shared" si="0"/>
        <v>5888.4864000000007</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1337.7</v>
      </c>
      <c r="D162" s="2">
        <f>'PR-RAS'!E166</f>
        <v>1107.2</v>
      </c>
      <c r="E162" s="2">
        <v>0</v>
      </c>
      <c r="F162" s="2">
        <v>0</v>
      </c>
      <c r="G162" s="3">
        <f t="shared" si="0"/>
        <v>571.88810000000012</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5967.6</v>
      </c>
      <c r="D163" s="2">
        <f>'PR-RAS'!E167</f>
        <v>5959.11</v>
      </c>
      <c r="E163" s="2">
        <v>0</v>
      </c>
      <c r="F163" s="2">
        <v>0</v>
      </c>
      <c r="G163" s="3">
        <f t="shared" si="0"/>
        <v>2897.5028400000001</v>
      </c>
      <c r="H163" s="3">
        <f t="shared" si="1"/>
        <v>0.50999999999930878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433.08</v>
      </c>
      <c r="D164" s="2">
        <f>'PR-RAS'!E168</f>
        <v>689.17</v>
      </c>
      <c r="E164" s="2">
        <v>0</v>
      </c>
      <c r="F164" s="2">
        <v>0</v>
      </c>
      <c r="G164" s="3">
        <f t="shared" si="0"/>
        <v>295.26146</v>
      </c>
      <c r="H164" s="3">
        <f t="shared" si="1"/>
        <v>0.24999999999994316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5012.3</v>
      </c>
      <c r="D165" s="2">
        <f>'PR-RAS'!E169</f>
        <v>4270.7</v>
      </c>
      <c r="E165" s="2">
        <v>0</v>
      </c>
      <c r="F165" s="2">
        <v>0</v>
      </c>
      <c r="G165" s="3">
        <f t="shared" si="0"/>
        <v>2222.8068000000003</v>
      </c>
      <c r="H165" s="3">
        <f t="shared" si="1"/>
        <v>0.6000000000003638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59256.950000000004</v>
      </c>
      <c r="D166" s="2">
        <f>'PR-RAS'!E170</f>
        <v>93950.44</v>
      </c>
      <c r="E166" s="2">
        <v>0</v>
      </c>
      <c r="F166" s="2">
        <v>0</v>
      </c>
      <c r="G166" s="3">
        <f t="shared" si="0"/>
        <v>40781.041950000006</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6019.59</v>
      </c>
      <c r="D167" s="2">
        <f>'PR-RAS'!E171</f>
        <v>3956.13</v>
      </c>
      <c r="E167" s="2">
        <v>0</v>
      </c>
      <c r="F167" s="2">
        <v>0</v>
      </c>
      <c r="G167" s="3">
        <f t="shared" si="0"/>
        <v>2312.6871000000001</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27082.45</v>
      </c>
      <c r="D169" s="2">
        <f>'PR-RAS'!E173</f>
        <v>30470.33</v>
      </c>
      <c r="E169" s="2">
        <v>0</v>
      </c>
      <c r="F169" s="2">
        <v>0</v>
      </c>
      <c r="G169" s="3">
        <f t="shared" si="0"/>
        <v>14787.88248</v>
      </c>
      <c r="H169" s="3">
        <f t="shared" si="1"/>
        <v>0.78000000000247383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4894.58</v>
      </c>
      <c r="D170" s="2">
        <f>'PR-RAS'!E174</f>
        <v>25595.06</v>
      </c>
      <c r="E170" s="2">
        <v>0</v>
      </c>
      <c r="F170" s="2">
        <v>0</v>
      </c>
      <c r="G170" s="3">
        <f t="shared" si="0"/>
        <v>9478.3143000000018</v>
      </c>
      <c r="H170" s="3">
        <f t="shared" si="1"/>
        <v>0.48000000000138243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20840.37</v>
      </c>
      <c r="D171" s="2">
        <f>'PR-RAS'!E175</f>
        <v>33928.92</v>
      </c>
      <c r="E171" s="2">
        <v>0</v>
      </c>
      <c r="F171" s="2">
        <v>0</v>
      </c>
      <c r="G171" s="3">
        <f t="shared" si="0"/>
        <v>15078.6957</v>
      </c>
      <c r="H171" s="3">
        <f t="shared" si="1"/>
        <v>0.4500000000007276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419.96</v>
      </c>
      <c r="D173" s="2">
        <f>'PR-RAS'!E177</f>
        <v>0</v>
      </c>
      <c r="E173" s="2">
        <v>0</v>
      </c>
      <c r="F173" s="2">
        <v>0</v>
      </c>
      <c r="G173" s="3">
        <f t="shared" si="0"/>
        <v>72.233119999999985</v>
      </c>
      <c r="H173" s="3">
        <f t="shared" si="1"/>
        <v>4.0000000000020464E-2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326754.95</v>
      </c>
      <c r="D174" s="2">
        <f>'PR-RAS'!E178</f>
        <v>434152.52</v>
      </c>
      <c r="E174" s="2">
        <v>0</v>
      </c>
      <c r="F174" s="2">
        <v>0</v>
      </c>
      <c r="G174" s="3">
        <f t="shared" si="0"/>
        <v>206745.37826999999</v>
      </c>
      <c r="H174" s="3">
        <f t="shared" si="1"/>
        <v>0.52999999996973202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9871.84</v>
      </c>
      <c r="D175" s="2">
        <f>'PR-RAS'!E179</f>
        <v>7168.25</v>
      </c>
      <c r="E175" s="2">
        <v>0</v>
      </c>
      <c r="F175" s="2">
        <v>0</v>
      </c>
      <c r="G175" s="3">
        <f t="shared" si="0"/>
        <v>4212.2511599999998</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179402.81</v>
      </c>
      <c r="D176" s="2">
        <f>'PR-RAS'!E180</f>
        <v>314195.68</v>
      </c>
      <c r="E176" s="2">
        <v>0</v>
      </c>
      <c r="F176" s="2">
        <v>0</v>
      </c>
      <c r="G176" s="3">
        <f t="shared" si="0"/>
        <v>141363.97974999997</v>
      </c>
      <c r="H176" s="3">
        <f t="shared" si="1"/>
        <v>0.51000000000931323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25740.63</v>
      </c>
      <c r="D177" s="2">
        <f>'PR-RAS'!E181</f>
        <v>22969.08</v>
      </c>
      <c r="E177" s="2">
        <v>0</v>
      </c>
      <c r="F177" s="2">
        <v>0</v>
      </c>
      <c r="G177" s="3">
        <f t="shared" si="0"/>
        <v>12615.467040000001</v>
      </c>
      <c r="H177" s="3">
        <f t="shared" si="1"/>
        <v>0.4500000000007276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9104.51</v>
      </c>
      <c r="D178" s="2">
        <f>'PR-RAS'!E182</f>
        <v>10629.78</v>
      </c>
      <c r="E178" s="2">
        <v>0</v>
      </c>
      <c r="F178" s="2">
        <v>0</v>
      </c>
      <c r="G178" s="3">
        <f t="shared" si="0"/>
        <v>5374.4403899999998</v>
      </c>
      <c r="H178" s="3">
        <f t="shared" si="1"/>
        <v>0.70999999999912689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3624.6</v>
      </c>
      <c r="D179" s="2">
        <f>'PR-RAS'!E183</f>
        <v>7568.38</v>
      </c>
      <c r="E179" s="2">
        <v>0</v>
      </c>
      <c r="F179" s="2">
        <v>0</v>
      </c>
      <c r="G179" s="3">
        <f t="shared" si="0"/>
        <v>3339.5220799999997</v>
      </c>
      <c r="H179" s="3">
        <f t="shared" si="1"/>
        <v>0.78000000000020009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11738.33</v>
      </c>
      <c r="D180" s="2">
        <f>'PR-RAS'!E184</f>
        <v>10700.24</v>
      </c>
      <c r="E180" s="2">
        <v>0</v>
      </c>
      <c r="F180" s="2">
        <v>0</v>
      </c>
      <c r="G180" s="3">
        <f t="shared" si="0"/>
        <v>5931.8469899999991</v>
      </c>
      <c r="H180" s="3">
        <f t="shared" si="1"/>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47744.31</v>
      </c>
      <c r="D181" s="2">
        <f>'PR-RAS'!E185</f>
        <v>24871.79</v>
      </c>
      <c r="E181" s="2">
        <v>0</v>
      </c>
      <c r="F181" s="2">
        <v>0</v>
      </c>
      <c r="G181" s="3">
        <f t="shared" si="0"/>
        <v>17547.820199999998</v>
      </c>
      <c r="H181" s="3">
        <f t="shared" si="1"/>
        <v>0.51999999999679858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4656.0600000000004</v>
      </c>
      <c r="D182" s="2">
        <f>'PR-RAS'!E186</f>
        <v>9681.1299999999992</v>
      </c>
      <c r="E182" s="2">
        <v>0</v>
      </c>
      <c r="F182" s="2">
        <v>0</v>
      </c>
      <c r="G182" s="3">
        <f t="shared" si="0"/>
        <v>4347.31592</v>
      </c>
      <c r="H182" s="3">
        <f t="shared" si="1"/>
        <v>0.18999999999959982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34871.86</v>
      </c>
      <c r="D183" s="2">
        <f>'PR-RAS'!E187</f>
        <v>26368.19</v>
      </c>
      <c r="E183" s="2">
        <v>0</v>
      </c>
      <c r="F183" s="2">
        <v>0</v>
      </c>
      <c r="G183" s="3">
        <f t="shared" si="0"/>
        <v>15944.699679999998</v>
      </c>
      <c r="H183" s="3">
        <f t="shared" si="1"/>
        <v>0.32999999999810825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12110.79</v>
      </c>
      <c r="D184" s="2">
        <f>'PR-RAS'!E188</f>
        <v>10997.55</v>
      </c>
      <c r="E184" s="2">
        <v>0</v>
      </c>
      <c r="F184" s="2">
        <v>0</v>
      </c>
      <c r="G184" s="3">
        <f t="shared" si="0"/>
        <v>6241.3778699999993</v>
      </c>
      <c r="H184" s="3">
        <f t="shared" si="1"/>
        <v>0.65999999999985448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27086.649999999998</v>
      </c>
      <c r="D190" s="2">
        <f>'PR-RAS'!E194</f>
        <v>27191.810000000005</v>
      </c>
      <c r="E190" s="2">
        <v>0</v>
      </c>
      <c r="F190" s="2">
        <v>0</v>
      </c>
      <c r="G190" s="3">
        <f t="shared" si="0"/>
        <v>15397.88103</v>
      </c>
      <c r="H190" s="3">
        <f t="shared" si="1"/>
        <v>0.53999999999723514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3070.37</v>
      </c>
      <c r="D191" s="2">
        <f>'PR-RAS'!E195</f>
        <v>2625.52</v>
      </c>
      <c r="E191" s="2">
        <v>0</v>
      </c>
      <c r="F191" s="2">
        <v>0</v>
      </c>
      <c r="G191" s="3">
        <f t="shared" si="0"/>
        <v>1581.0679</v>
      </c>
      <c r="H191" s="3">
        <f t="shared" si="1"/>
        <v>0.84999999999990905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3061.97</v>
      </c>
      <c r="D192" s="2">
        <f>'PR-RAS'!E196</f>
        <v>3162.72</v>
      </c>
      <c r="E192" s="2">
        <v>0</v>
      </c>
      <c r="F192" s="2">
        <v>0</v>
      </c>
      <c r="G192" s="3">
        <f t="shared" si="0"/>
        <v>1792.99531</v>
      </c>
      <c r="H192" s="3">
        <f t="shared" si="1"/>
        <v>0.31000000000040018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14309.3</v>
      </c>
      <c r="D193" s="2">
        <f>'PR-RAS'!E197</f>
        <v>14141.05</v>
      </c>
      <c r="E193" s="2">
        <v>0</v>
      </c>
      <c r="F193" s="2">
        <v>0</v>
      </c>
      <c r="G193" s="3">
        <f t="shared" si="0"/>
        <v>8177.5487999999987</v>
      </c>
      <c r="H193" s="3">
        <f t="shared" si="1"/>
        <v>0.34999999999854481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1416.4</v>
      </c>
      <c r="D194" s="2">
        <f>'PR-RAS'!E198</f>
        <v>1085.24</v>
      </c>
      <c r="E194" s="2">
        <v>0</v>
      </c>
      <c r="F194" s="2">
        <v>0</v>
      </c>
      <c r="G194" s="3">
        <f t="shared" si="0"/>
        <v>692.26784000000009</v>
      </c>
      <c r="H194" s="3">
        <f t="shared" si="1"/>
        <v>0.64000000000010004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1971.92</v>
      </c>
      <c r="D195" s="2">
        <f>'PR-RAS'!E199</f>
        <v>2758.27</v>
      </c>
      <c r="E195" s="2">
        <v>0</v>
      </c>
      <c r="F195" s="2">
        <v>0</v>
      </c>
      <c r="G195" s="3">
        <f t="shared" si="0"/>
        <v>1452.76124</v>
      </c>
      <c r="H195" s="3">
        <f t="shared" si="1"/>
        <v>0.34999999999990905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3256.69</v>
      </c>
      <c r="D197" s="2">
        <f>'PR-RAS'!E201</f>
        <v>3419.01</v>
      </c>
      <c r="E197" s="2">
        <v>0</v>
      </c>
      <c r="F197" s="2">
        <v>0</v>
      </c>
      <c r="G197" s="3">
        <f t="shared" si="0"/>
        <v>1978.5631600000002</v>
      </c>
      <c r="H197" s="3">
        <f t="shared" si="1"/>
        <v>0.32000000000016371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8223.1299999999992</v>
      </c>
      <c r="D198" s="2">
        <f>'PR-RAS'!E202</f>
        <v>7716.85</v>
      </c>
      <c r="E198" s="2">
        <v>0</v>
      </c>
      <c r="F198" s="2">
        <v>0</v>
      </c>
      <c r="G198" s="3">
        <f t="shared" si="0"/>
        <v>4660.3955100000003</v>
      </c>
      <c r="H198" s="3">
        <f t="shared" si="1"/>
        <v>0.27999999999883585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5225.99</v>
      </c>
      <c r="D204" s="2">
        <f>'PR-RAS'!E208</f>
        <v>4495.1899999999996</v>
      </c>
      <c r="E204" s="2">
        <v>0</v>
      </c>
      <c r="F204" s="2">
        <v>0</v>
      </c>
      <c r="G204" s="3">
        <f t="shared" si="0"/>
        <v>2885.9231100000002</v>
      </c>
      <c r="H204" s="3">
        <f t="shared" si="1"/>
        <v>0.1999999999998181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5225.99</v>
      </c>
      <c r="D207" s="2">
        <f>'PR-RAS'!E211</f>
        <v>4495.1899999999996</v>
      </c>
      <c r="E207" s="2">
        <v>0</v>
      </c>
      <c r="F207" s="2">
        <v>0</v>
      </c>
      <c r="G207" s="3">
        <f t="shared" si="0"/>
        <v>2928.5722199999996</v>
      </c>
      <c r="H207" s="3">
        <f t="shared" si="1"/>
        <v>0.1999999999998181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2997.14</v>
      </c>
      <c r="D212" s="2">
        <f>'PR-RAS'!E216</f>
        <v>3221.6600000000003</v>
      </c>
      <c r="E212" s="2">
        <v>0</v>
      </c>
      <c r="F212" s="2">
        <v>0</v>
      </c>
      <c r="G212" s="3">
        <f t="shared" si="0"/>
        <v>1991.9370600000002</v>
      </c>
      <c r="H212" s="3">
        <f t="shared" si="1"/>
        <v>0.47999999999956344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1818.29</v>
      </c>
      <c r="D213" s="2">
        <f>'PR-RAS'!E217</f>
        <v>2127.7800000000002</v>
      </c>
      <c r="E213" s="2">
        <v>0</v>
      </c>
      <c r="F213" s="2">
        <v>0</v>
      </c>
      <c r="G213" s="3">
        <f t="shared" si="0"/>
        <v>1287.6562000000001</v>
      </c>
      <c r="H213" s="3">
        <f t="shared" si="1"/>
        <v>0.50999999999976353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1178.8499999999999</v>
      </c>
      <c r="D216" s="2">
        <f>'PR-RAS'!E220</f>
        <v>1093.8800000000001</v>
      </c>
      <c r="E216" s="2">
        <v>0</v>
      </c>
      <c r="F216" s="2">
        <v>0</v>
      </c>
      <c r="G216" s="3">
        <f t="shared" si="0"/>
        <v>723.82114999999999</v>
      </c>
      <c r="H216" s="3">
        <f t="shared" si="1"/>
        <v>0.26999999999998181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1239.51</v>
      </c>
      <c r="D217" s="2">
        <f>'PR-RAS'!E221</f>
        <v>4380.55</v>
      </c>
      <c r="E217" s="2">
        <v>0</v>
      </c>
      <c r="F217" s="2">
        <v>0</v>
      </c>
      <c r="G217" s="3">
        <f t="shared" si="0"/>
        <v>2160.1317600000002</v>
      </c>
      <c r="H217" s="3">
        <f t="shared" si="1"/>
        <v>0.9399999999998272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1239.51</v>
      </c>
      <c r="D221" s="2">
        <f>'PR-RAS'!E225</f>
        <v>4380.55</v>
      </c>
      <c r="E221" s="2">
        <v>0</v>
      </c>
      <c r="F221" s="2">
        <v>0</v>
      </c>
      <c r="G221" s="3">
        <f t="shared" si="0"/>
        <v>2200.1342</v>
      </c>
      <c r="H221" s="3">
        <f t="shared" si="1"/>
        <v>0.9399999999998272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270.49</v>
      </c>
      <c r="D223" s="2">
        <f>'PR-RAS'!E227</f>
        <v>3477.81</v>
      </c>
      <c r="E223" s="2">
        <v>0</v>
      </c>
      <c r="F223" s="2">
        <v>0</v>
      </c>
      <c r="G223" s="3">
        <f t="shared" si="0"/>
        <v>1604.19642</v>
      </c>
      <c r="H223" s="3">
        <f t="shared" si="1"/>
        <v>0.68000000000006366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969.02</v>
      </c>
      <c r="D224" s="2">
        <f>'PR-RAS'!E228</f>
        <v>902.74</v>
      </c>
      <c r="E224" s="2">
        <v>0</v>
      </c>
      <c r="F224" s="2">
        <v>0</v>
      </c>
      <c r="G224" s="3">
        <f t="shared" si="0"/>
        <v>618.71350000000007</v>
      </c>
      <c r="H224" s="3">
        <f t="shared" si="1"/>
        <v>0.27999999999997272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603090.22</v>
      </c>
      <c r="D226" s="2">
        <f>'PR-RAS'!E230</f>
        <v>892749.15</v>
      </c>
      <c r="E226" s="2">
        <v>0</v>
      </c>
      <c r="F226" s="2">
        <v>0</v>
      </c>
      <c r="G226" s="3">
        <f t="shared" si="0"/>
        <v>537432.41700000002</v>
      </c>
      <c r="H226" s="3">
        <f t="shared" si="1"/>
        <v>0.36999999999534339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160</v>
      </c>
      <c r="D233" s="2">
        <f>'PR-RAS'!E237</f>
        <v>125073.64</v>
      </c>
      <c r="E233" s="2">
        <v>0</v>
      </c>
      <c r="F233" s="2">
        <v>0</v>
      </c>
      <c r="G233" s="3">
        <f t="shared" si="0"/>
        <v>58071.288960000005</v>
      </c>
      <c r="H233" s="3">
        <f t="shared" si="1"/>
        <v>0.36000000000058208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160</v>
      </c>
      <c r="D234" s="2">
        <f>'PR-RAS'!E238</f>
        <v>25073.64</v>
      </c>
      <c r="E234" s="2">
        <v>0</v>
      </c>
      <c r="F234" s="2">
        <v>0</v>
      </c>
      <c r="G234" s="3">
        <f t="shared" si="0"/>
        <v>11721.596240000001</v>
      </c>
      <c r="H234" s="3">
        <f t="shared" si="1"/>
        <v>0.36000000000058208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100000</v>
      </c>
      <c r="E235" s="2">
        <v>0</v>
      </c>
      <c r="F235" s="2">
        <v>0</v>
      </c>
      <c r="G235" s="3">
        <f t="shared" si="0"/>
        <v>46800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69597.56</v>
      </c>
      <c r="D242" s="2">
        <f>'PR-RAS'!E246</f>
        <v>105114.47</v>
      </c>
      <c r="E242" s="2">
        <v>0</v>
      </c>
      <c r="F242" s="2">
        <v>0</v>
      </c>
      <c r="G242" s="3">
        <f t="shared" si="0"/>
        <v>67438.186499999996</v>
      </c>
      <c r="H242" s="3">
        <f t="shared" si="1"/>
        <v>0.91000000000349246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69597.56</v>
      </c>
      <c r="D243" s="2">
        <f>'PR-RAS'!E247</f>
        <v>105114.47</v>
      </c>
      <c r="E243" s="2">
        <v>0</v>
      </c>
      <c r="F243" s="2">
        <v>0</v>
      </c>
      <c r="G243" s="3">
        <f t="shared" si="0"/>
        <v>67718.012999999992</v>
      </c>
      <c r="H243" s="3">
        <f t="shared" si="1"/>
        <v>0.91000000000349246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533332.66</v>
      </c>
      <c r="D246" s="2">
        <f>'PR-RAS'!E250</f>
        <v>662561.04</v>
      </c>
      <c r="E246" s="2">
        <v>0</v>
      </c>
      <c r="F246" s="2">
        <v>0</v>
      </c>
      <c r="G246" s="3">
        <f t="shared" si="0"/>
        <v>455321.41130000004</v>
      </c>
      <c r="H246" s="3">
        <f t="shared" si="1"/>
        <v>0.38000000000465661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533332.66</v>
      </c>
      <c r="D247" s="2">
        <f>'PR-RAS'!E251</f>
        <v>662561.04</v>
      </c>
      <c r="E247" s="2">
        <v>0</v>
      </c>
      <c r="F247" s="2">
        <v>0</v>
      </c>
      <c r="G247" s="3">
        <f t="shared" si="0"/>
        <v>457179.86604000005</v>
      </c>
      <c r="H247" s="3">
        <f t="shared" si="1"/>
        <v>0.38000000000465661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95588.45</v>
      </c>
      <c r="D258" s="2">
        <f>'PR-RAS'!E262</f>
        <v>125816.73999999999</v>
      </c>
      <c r="E258" s="2">
        <v>0</v>
      </c>
      <c r="F258" s="2">
        <v>0</v>
      </c>
      <c r="G258" s="3">
        <f t="shared" si="0"/>
        <v>89236.036009999996</v>
      </c>
      <c r="H258" s="3">
        <f t="shared" si="1"/>
        <v>0.71000000000640284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95588.45</v>
      </c>
      <c r="D265" s="2">
        <f>'PR-RAS'!E269</f>
        <v>125816.73999999999</v>
      </c>
      <c r="E265" s="2">
        <v>0</v>
      </c>
      <c r="F265" s="2">
        <v>0</v>
      </c>
      <c r="G265" s="3">
        <f t="shared" si="0"/>
        <v>91666.589520000009</v>
      </c>
      <c r="H265" s="3">
        <f t="shared" si="1"/>
        <v>0.71000000000640284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13367.84</v>
      </c>
      <c r="D266" s="2">
        <f>'PR-RAS'!E270</f>
        <v>41754.199999999997</v>
      </c>
      <c r="E266" s="2">
        <v>0</v>
      </c>
      <c r="F266" s="2">
        <v>0</v>
      </c>
      <c r="G266" s="3">
        <f t="shared" si="0"/>
        <v>25672.203599999997</v>
      </c>
      <c r="H266" s="3">
        <f t="shared" si="1"/>
        <v>0.3599999999969441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82220.61</v>
      </c>
      <c r="D267" s="2">
        <f>'PR-RAS'!E271</f>
        <v>84062.54</v>
      </c>
      <c r="E267" s="2">
        <v>0</v>
      </c>
      <c r="F267" s="2">
        <v>0</v>
      </c>
      <c r="G267" s="3">
        <f t="shared" si="0"/>
        <v>66591.953540000002</v>
      </c>
      <c r="H267" s="3">
        <f t="shared" si="1"/>
        <v>0.85000000000582077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150086.29</v>
      </c>
      <c r="D269" s="2">
        <f>'PR-RAS'!E273</f>
        <v>188048.53</v>
      </c>
      <c r="E269" s="2">
        <v>0</v>
      </c>
      <c r="F269" s="2">
        <v>0</v>
      </c>
      <c r="G269" s="3">
        <f t="shared" si="0"/>
        <v>141017.1378</v>
      </c>
      <c r="H269" s="3">
        <f t="shared" si="1"/>
        <v>0.76000000000931323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150086.29</v>
      </c>
      <c r="D270" s="2">
        <f>'PR-RAS'!E274</f>
        <v>166928.53</v>
      </c>
      <c r="E270" s="2">
        <v>0</v>
      </c>
      <c r="F270" s="2">
        <v>0</v>
      </c>
      <c r="G270" s="3">
        <f t="shared" si="0"/>
        <v>130180.76115000001</v>
      </c>
      <c r="H270" s="3">
        <f t="shared" si="1"/>
        <v>0.76000000000931323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150086.29</v>
      </c>
      <c r="D271" s="2">
        <f>'PR-RAS'!E275</f>
        <v>166928.53</v>
      </c>
      <c r="E271" s="2">
        <v>0</v>
      </c>
      <c r="F271" s="2">
        <v>0</v>
      </c>
      <c r="G271" s="3">
        <f t="shared" si="0"/>
        <v>130664.70450000001</v>
      </c>
      <c r="H271" s="3">
        <f t="shared" si="1"/>
        <v>0.76000000000931323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21120</v>
      </c>
      <c r="E274" s="2">
        <v>0</v>
      </c>
      <c r="F274" s="2">
        <v>0</v>
      </c>
      <c r="G274" s="3">
        <f t="shared" si="0"/>
        <v>11531.52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21120</v>
      </c>
      <c r="E276" s="2">
        <v>0</v>
      </c>
      <c r="F276" s="2">
        <v>0</v>
      </c>
      <c r="G276" s="3">
        <f t="shared" si="12"/>
        <v>11616.000000000002</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1555159.3099999998</v>
      </c>
      <c r="D295" s="2">
        <f>'PR-RAS'!E299</f>
        <v>2140174.81</v>
      </c>
      <c r="E295" s="2">
        <v>0</v>
      </c>
      <c r="F295" s="2">
        <v>0</v>
      </c>
      <c r="G295" s="3">
        <f t="shared" si="12"/>
        <v>1715639.6254199997</v>
      </c>
      <c r="H295" s="3">
        <f t="shared" si="13"/>
        <v>0.49999999976716936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856488.09999999986</v>
      </c>
      <c r="D296" s="2">
        <f>'PR-RAS'!E300</f>
        <v>260424.84000000032</v>
      </c>
      <c r="E296" s="2">
        <v>0</v>
      </c>
      <c r="F296" s="2">
        <v>0</v>
      </c>
      <c r="G296" s="3">
        <f t="shared" si="12"/>
        <v>406314.64510000014</v>
      </c>
      <c r="H296" s="3">
        <f t="shared" si="13"/>
        <v>0.25999999954365194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259475.21</v>
      </c>
      <c r="D298" s="2">
        <f>'PR-RAS'!E302</f>
        <v>209432.6</v>
      </c>
      <c r="E298" s="2">
        <v>0</v>
      </c>
      <c r="F298" s="2">
        <v>0</v>
      </c>
      <c r="G298" s="3">
        <f t="shared" si="12"/>
        <v>201467.10177000001</v>
      </c>
      <c r="H298" s="3">
        <f t="shared" si="13"/>
        <v>0.60999999998603016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30828.23</v>
      </c>
      <c r="D300" s="2">
        <f>'PR-RAS'!E304</f>
        <v>36048.080000000002</v>
      </c>
      <c r="E300" s="2">
        <v>0</v>
      </c>
      <c r="F300" s="2">
        <v>0</v>
      </c>
      <c r="G300" s="3">
        <f t="shared" si="12"/>
        <v>30774.392609999999</v>
      </c>
      <c r="H300" s="3">
        <f t="shared" si="13"/>
        <v>0.31000000000130967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10545.210000000001</v>
      </c>
      <c r="D303" s="2">
        <f>'PR-RAS'!E308</f>
        <v>15204.85</v>
      </c>
      <c r="E303" s="2">
        <v>0</v>
      </c>
      <c r="F303" s="2">
        <v>0</v>
      </c>
      <c r="G303" s="3">
        <f t="shared" si="12"/>
        <v>12368.382820000001</v>
      </c>
      <c r="H303" s="3">
        <f t="shared" si="13"/>
        <v>0.36000000000058208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10277.85</v>
      </c>
      <c r="D304" s="2">
        <f>'PR-RAS'!E309</f>
        <v>14236.82</v>
      </c>
      <c r="E304" s="2">
        <v>0</v>
      </c>
      <c r="F304" s="2">
        <v>0</v>
      </c>
      <c r="G304" s="3">
        <f t="shared" si="12"/>
        <v>11741.701469999998</v>
      </c>
      <c r="H304" s="3">
        <f t="shared" si="13"/>
        <v>0.32999999999992724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10277.85</v>
      </c>
      <c r="D309" s="2">
        <f>'PR-RAS'!E314</f>
        <v>14236.82</v>
      </c>
      <c r="E309" s="2">
        <v>0</v>
      </c>
      <c r="F309" s="2">
        <v>0</v>
      </c>
      <c r="G309" s="3">
        <f t="shared" si="12"/>
        <v>11935.458919999999</v>
      </c>
      <c r="H309" s="3">
        <f t="shared" si="13"/>
        <v>0.32999999999992724</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10277.85</v>
      </c>
      <c r="D315" s="2">
        <f>'PR-RAS'!E320</f>
        <v>14236.82</v>
      </c>
      <c r="E315" s="2">
        <v>0</v>
      </c>
      <c r="F315" s="2">
        <v>0</v>
      </c>
      <c r="G315" s="3">
        <f t="shared" si="12"/>
        <v>12167.967859999999</v>
      </c>
      <c r="H315" s="3">
        <f t="shared" si="13"/>
        <v>0.32999999999992724</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267.36</v>
      </c>
      <c r="D316" s="2">
        <f>'PR-RAS'!E321</f>
        <v>968.03</v>
      </c>
      <c r="E316" s="2">
        <v>0</v>
      </c>
      <c r="F316" s="2">
        <v>0</v>
      </c>
      <c r="G316" s="3">
        <f t="shared" si="12"/>
        <v>694.07730000000004</v>
      </c>
      <c r="H316" s="3">
        <f t="shared" si="13"/>
        <v>0.38999999999998636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267.36</v>
      </c>
      <c r="D317" s="2">
        <f>'PR-RAS'!E322</f>
        <v>968.03</v>
      </c>
      <c r="E317" s="2">
        <v>0</v>
      </c>
      <c r="F317" s="2">
        <v>0</v>
      </c>
      <c r="G317" s="3">
        <f t="shared" si="12"/>
        <v>696.28071999999997</v>
      </c>
      <c r="H317" s="3">
        <f t="shared" si="13"/>
        <v>0.38999999999998636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267.36</v>
      </c>
      <c r="D318" s="2">
        <f>'PR-RAS'!E323</f>
        <v>968.03</v>
      </c>
      <c r="E318" s="2">
        <v>0</v>
      </c>
      <c r="F318" s="2">
        <v>0</v>
      </c>
      <c r="G318" s="3">
        <f t="shared" si="12"/>
        <v>698.48414000000002</v>
      </c>
      <c r="H318" s="3">
        <f t="shared" si="13"/>
        <v>0.38999999999998636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833658.76</v>
      </c>
      <c r="D355" s="2">
        <f>'PR-RAS'!E360</f>
        <v>263140.03000000003</v>
      </c>
      <c r="E355" s="2">
        <v>0</v>
      </c>
      <c r="F355" s="2">
        <v>0</v>
      </c>
      <c r="G355" s="3">
        <f t="shared" si="12"/>
        <v>481418.34227999998</v>
      </c>
      <c r="H355" s="3">
        <f t="shared" si="13"/>
        <v>0.27000000001862645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21800</v>
      </c>
      <c r="D356" s="2">
        <f>'PR-RAS'!E361</f>
        <v>15800</v>
      </c>
      <c r="E356" s="2">
        <v>0</v>
      </c>
      <c r="F356" s="2">
        <v>0</v>
      </c>
      <c r="G356" s="3">
        <f t="shared" si="12"/>
        <v>18957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21800</v>
      </c>
      <c r="D357" s="2">
        <f>'PR-RAS'!E362</f>
        <v>15800</v>
      </c>
      <c r="E357" s="2">
        <v>0</v>
      </c>
      <c r="F357" s="2">
        <v>0</v>
      </c>
      <c r="G357" s="3">
        <f t="shared" si="12"/>
        <v>19010.399999999998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21800</v>
      </c>
      <c r="D358" s="2">
        <f>'PR-RAS'!E363</f>
        <v>15800</v>
      </c>
      <c r="E358" s="2">
        <v>0</v>
      </c>
      <c r="F358" s="2">
        <v>0</v>
      </c>
      <c r="G358" s="3">
        <f t="shared" si="12"/>
        <v>19063.8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143655.93</v>
      </c>
      <c r="D368" s="2">
        <f>'PR-RAS'!E373</f>
        <v>106263.08</v>
      </c>
      <c r="E368" s="2">
        <v>0</v>
      </c>
      <c r="F368" s="2">
        <v>0</v>
      </c>
      <c r="G368" s="3">
        <f t="shared" si="12"/>
        <v>130718.82702999999</v>
      </c>
      <c r="H368" s="3">
        <f t="shared" si="13"/>
        <v>0.15000000000873115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9518.75</v>
      </c>
      <c r="D369" s="2">
        <f>'PR-RAS'!E374</f>
        <v>9966.6299999999992</v>
      </c>
      <c r="E369" s="2">
        <v>0</v>
      </c>
      <c r="F369" s="2">
        <v>0</v>
      </c>
      <c r="G369" s="3">
        <f t="shared" si="12"/>
        <v>10838.339679999999</v>
      </c>
      <c r="H369" s="3">
        <f t="shared" si="13"/>
        <v>0.62000000000080036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9518.75</v>
      </c>
      <c r="D373" s="2">
        <f>'PR-RAS'!E378</f>
        <v>9966.6299999999992</v>
      </c>
      <c r="E373" s="2">
        <v>0</v>
      </c>
      <c r="F373" s="2">
        <v>0</v>
      </c>
      <c r="G373" s="3">
        <f t="shared" si="12"/>
        <v>10956.147719999999</v>
      </c>
      <c r="H373" s="3">
        <f t="shared" si="13"/>
        <v>0.62000000000080036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57137.18</v>
      </c>
      <c r="D374" s="2">
        <f>'PR-RAS'!E379</f>
        <v>25521.45</v>
      </c>
      <c r="E374" s="2">
        <v>0</v>
      </c>
      <c r="F374" s="2">
        <v>0</v>
      </c>
      <c r="G374" s="3">
        <f t="shared" si="12"/>
        <v>40351.169840000002</v>
      </c>
      <c r="H374" s="3">
        <f t="shared" si="13"/>
        <v>0.63000000000101863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1500</v>
      </c>
      <c r="E375" s="2">
        <v>0</v>
      </c>
      <c r="F375" s="2">
        <v>0</v>
      </c>
      <c r="G375" s="3">
        <f t="shared" si="12"/>
        <v>1122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57137.18</v>
      </c>
      <c r="D381" s="2">
        <f>'PR-RAS'!E386</f>
        <v>24021.45</v>
      </c>
      <c r="E381" s="2">
        <v>0</v>
      </c>
      <c r="F381" s="2">
        <v>0</v>
      </c>
      <c r="G381" s="3">
        <f t="shared" si="12"/>
        <v>39968.430400000005</v>
      </c>
      <c r="H381" s="3">
        <f t="shared" si="13"/>
        <v>0.63000000000101863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77000</v>
      </c>
      <c r="D396" s="2">
        <f>'PR-RAS'!E401</f>
        <v>70775</v>
      </c>
      <c r="E396" s="2">
        <v>0</v>
      </c>
      <c r="F396" s="2">
        <v>0</v>
      </c>
      <c r="G396" s="3">
        <f t="shared" si="12"/>
        <v>86327.25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8250</v>
      </c>
      <c r="D398" s="2">
        <f>'PR-RAS'!E403</f>
        <v>8187.5</v>
      </c>
      <c r="E398" s="2">
        <v>0</v>
      </c>
      <c r="F398" s="2">
        <v>0</v>
      </c>
      <c r="G398" s="3">
        <f t="shared" si="12"/>
        <v>9776.125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68750</v>
      </c>
      <c r="D399" s="2">
        <f>'PR-RAS'!E404</f>
        <v>62587.5</v>
      </c>
      <c r="E399" s="2">
        <v>0</v>
      </c>
      <c r="F399" s="2">
        <v>0</v>
      </c>
      <c r="G399" s="3">
        <f t="shared" si="12"/>
        <v>77182.150000000009</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668202.82999999996</v>
      </c>
      <c r="D407" s="2">
        <f>'PR-RAS'!E412</f>
        <v>141076.95000000001</v>
      </c>
      <c r="E407" s="2">
        <v>0</v>
      </c>
      <c r="F407" s="2">
        <v>0</v>
      </c>
      <c r="G407" s="3">
        <f t="shared" si="12"/>
        <v>385844.83238000004</v>
      </c>
      <c r="H407" s="3">
        <f t="shared" si="13"/>
        <v>0.22000000003026798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668202.82999999996</v>
      </c>
      <c r="D408" s="2">
        <f>'PR-RAS'!E413</f>
        <v>141076.95000000001</v>
      </c>
      <c r="E408" s="2">
        <v>0</v>
      </c>
      <c r="F408" s="2">
        <v>0</v>
      </c>
      <c r="G408" s="3">
        <f t="shared" si="12"/>
        <v>386795.18910999998</v>
      </c>
      <c r="H408" s="3">
        <f t="shared" si="13"/>
        <v>0.22000000003026798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823113.55</v>
      </c>
      <c r="D413" s="2">
        <f>'PR-RAS'!E418</f>
        <v>247935.18000000002</v>
      </c>
      <c r="E413" s="2">
        <v>0</v>
      </c>
      <c r="F413" s="2">
        <v>0</v>
      </c>
      <c r="G413" s="3">
        <f t="shared" si="12"/>
        <v>543421.37092000002</v>
      </c>
      <c r="H413" s="3">
        <f t="shared" si="13"/>
        <v>0.62999999997555278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9979.57</v>
      </c>
      <c r="D416" s="2">
        <f>'PR-RAS'!E421</f>
        <v>8084.95</v>
      </c>
      <c r="E416" s="2">
        <v>0</v>
      </c>
      <c r="F416" s="2">
        <v>0</v>
      </c>
      <c r="G416" s="3">
        <f t="shared" si="12"/>
        <v>10852.030049999999</v>
      </c>
      <c r="H416" s="3">
        <f t="shared" si="13"/>
        <v>0.48000000000047294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2422192.6199999996</v>
      </c>
      <c r="D417" s="2">
        <f>'PR-RAS'!E422</f>
        <v>2415804.5000000005</v>
      </c>
      <c r="E417" s="2">
        <v>0</v>
      </c>
      <c r="F417" s="2">
        <v>0</v>
      </c>
      <c r="G417" s="3">
        <f t="shared" si="12"/>
        <v>3017581.4739200003</v>
      </c>
      <c r="H417" s="3">
        <f t="shared" si="13"/>
        <v>0.87999999988824129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2388818.0699999998</v>
      </c>
      <c r="D418" s="2">
        <f>'PR-RAS'!E423</f>
        <v>2403314.84</v>
      </c>
      <c r="E418" s="2">
        <v>0</v>
      </c>
      <c r="F418" s="2">
        <v>0</v>
      </c>
      <c r="G418" s="3">
        <f t="shared" si="12"/>
        <v>3000501.7117499998</v>
      </c>
      <c r="H418" s="3">
        <f t="shared" si="13"/>
        <v>0.22999999998137355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33374.549999999814</v>
      </c>
      <c r="D419" s="2">
        <f>'PR-RAS'!E424</f>
        <v>12489.660000000615</v>
      </c>
      <c r="E419" s="2">
        <v>0</v>
      </c>
      <c r="F419" s="2">
        <v>0</v>
      </c>
      <c r="G419" s="3">
        <f t="shared" si="12"/>
        <v>24391.917660000436</v>
      </c>
      <c r="H419" s="3">
        <f t="shared" si="13"/>
        <v>0.78999999957159162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259475.21</v>
      </c>
      <c r="D421" s="2">
        <f>'PR-RAS'!E426</f>
        <v>209432.6</v>
      </c>
      <c r="E421" s="2">
        <v>0</v>
      </c>
      <c r="F421" s="2">
        <v>0</v>
      </c>
      <c r="G421" s="3">
        <f t="shared" si="12"/>
        <v>284902.97220000002</v>
      </c>
      <c r="H421" s="3">
        <f t="shared" si="13"/>
        <v>0.60999999998603016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40807.800000000003</v>
      </c>
      <c r="D423" s="2">
        <f>'PR-RAS'!E428</f>
        <v>44133.03</v>
      </c>
      <c r="E423" s="2">
        <v>0</v>
      </c>
      <c r="F423" s="2">
        <v>0</v>
      </c>
      <c r="G423" s="3">
        <f t="shared" si="12"/>
        <v>54469.168919999996</v>
      </c>
      <c r="H423" s="3">
        <f t="shared" si="13"/>
        <v>0.22999999999592546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83417.16</v>
      </c>
      <c r="D529" s="2">
        <f>'PR-RAS'!E535</f>
        <v>70210.929999999993</v>
      </c>
      <c r="E529" s="2">
        <v>0</v>
      </c>
      <c r="F529" s="2">
        <v>0</v>
      </c>
      <c r="G529" s="3">
        <f t="shared" ref="G529:G836" si="14">(B529/1000)*(C529*1+D529*2)</f>
        <v>118187.00255999999</v>
      </c>
      <c r="H529" s="3">
        <f t="shared" ref="H529:H836" si="15">ABS(C529-ROUND(C529,0))+ABS(D529-ROUND(D529,0))</f>
        <v>0.23000000001047738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83417.16</v>
      </c>
      <c r="D591" s="2">
        <f>'PR-RAS'!E597</f>
        <v>70210.929999999993</v>
      </c>
      <c r="E591" s="2">
        <v>0</v>
      </c>
      <c r="F591" s="2">
        <v>0</v>
      </c>
      <c r="G591" s="3">
        <f t="shared" si="14"/>
        <v>132065.02179999999</v>
      </c>
      <c r="H591" s="3">
        <f t="shared" si="15"/>
        <v>0.23000000001047738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83417.16</v>
      </c>
      <c r="D603" s="2">
        <f>'PR-RAS'!E609</f>
        <v>70210.929999999993</v>
      </c>
      <c r="E603" s="2">
        <v>0</v>
      </c>
      <c r="F603" s="2">
        <v>0</v>
      </c>
      <c r="G603" s="3">
        <f t="shared" si="14"/>
        <v>134751.09003999998</v>
      </c>
      <c r="H603" s="3">
        <f t="shared" si="15"/>
        <v>0.23000000001047738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83417.16</v>
      </c>
      <c r="D604" s="2">
        <f>'PR-RAS'!E610</f>
        <v>70210.929999999993</v>
      </c>
      <c r="E604" s="2">
        <v>0</v>
      </c>
      <c r="F604" s="2">
        <v>0</v>
      </c>
      <c r="G604" s="3">
        <f t="shared" si="14"/>
        <v>134974.92905999999</v>
      </c>
      <c r="H604" s="3">
        <f t="shared" si="15"/>
        <v>0.23000000001047738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83417.16</v>
      </c>
      <c r="D634" s="2">
        <f>'PR-RAS'!E640</f>
        <v>70210.929999999993</v>
      </c>
      <c r="E634" s="2">
        <v>0</v>
      </c>
      <c r="F634" s="2">
        <v>0</v>
      </c>
      <c r="G634" s="3">
        <f t="shared" si="14"/>
        <v>141690.09966000001</v>
      </c>
      <c r="H634" s="3">
        <f t="shared" si="15"/>
        <v>0.23000000001047738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2422192.6199999996</v>
      </c>
      <c r="D637" s="2">
        <f>'PR-RAS'!E643</f>
        <v>2415804.5000000005</v>
      </c>
      <c r="E637" s="2">
        <v>0</v>
      </c>
      <c r="F637" s="2">
        <v>0</v>
      </c>
      <c r="G637" s="3">
        <f t="shared" si="14"/>
        <v>4613417.8303200006</v>
      </c>
      <c r="H637" s="3">
        <f t="shared" si="15"/>
        <v>0.87999999988824129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2472235.23</v>
      </c>
      <c r="D638" s="2">
        <f>'PR-RAS'!E644</f>
        <v>2473525.77</v>
      </c>
      <c r="E638" s="2">
        <v>0</v>
      </c>
      <c r="F638" s="2">
        <v>0</v>
      </c>
      <c r="G638" s="3">
        <f t="shared" si="14"/>
        <v>4726085.6724899998</v>
      </c>
      <c r="H638" s="3">
        <f t="shared" si="15"/>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50042.610000000335</v>
      </c>
      <c r="D640" s="2">
        <f>'PR-RAS'!E646</f>
        <v>57721.269999999553</v>
      </c>
      <c r="E640" s="2">
        <v>0</v>
      </c>
      <c r="F640" s="2">
        <v>0</v>
      </c>
      <c r="G640" s="3">
        <f t="shared" si="14"/>
        <v>105745.01084999964</v>
      </c>
      <c r="H640" s="3">
        <f t="shared" si="15"/>
        <v>0.65999999921768904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259475.21</v>
      </c>
      <c r="D641" s="2">
        <f>'PR-RAS'!E647</f>
        <v>209432.6</v>
      </c>
      <c r="E641" s="2">
        <v>0</v>
      </c>
      <c r="F641" s="2">
        <v>0</v>
      </c>
      <c r="G641" s="3">
        <f t="shared" si="14"/>
        <v>434137.86240000004</v>
      </c>
      <c r="H641" s="3">
        <f t="shared" si="15"/>
        <v>0.60999999998603016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209432.59999999966</v>
      </c>
      <c r="D643" s="2">
        <f>'PR-RAS'!E649</f>
        <v>151711.33000000045</v>
      </c>
      <c r="E643" s="2">
        <v>0</v>
      </c>
      <c r="F643" s="2">
        <v>0</v>
      </c>
      <c r="G643" s="3">
        <f t="shared" si="14"/>
        <v>329253.07692000037</v>
      </c>
      <c r="H643" s="3">
        <f t="shared" si="15"/>
        <v>0.7300000007962808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676028.17</v>
      </c>
      <c r="D646" s="2">
        <f>'PR-RAS'!E653</f>
        <v>823851.8</v>
      </c>
      <c r="E646" s="2">
        <v>0</v>
      </c>
      <c r="F646" s="2">
        <v>0</v>
      </c>
      <c r="G646" s="3">
        <f t="shared" si="14"/>
        <v>1498806.99165</v>
      </c>
      <c r="H646" s="3">
        <f t="shared" si="15"/>
        <v>0.36999999999534339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2602279.9700000002</v>
      </c>
      <c r="D647" s="2">
        <f>'PR-RAS'!E654</f>
        <v>2539892.7200000002</v>
      </c>
      <c r="E647" s="2">
        <v>0</v>
      </c>
      <c r="F647" s="2">
        <v>0</v>
      </c>
      <c r="G647" s="3">
        <f t="shared" si="14"/>
        <v>4962614.2548600007</v>
      </c>
      <c r="H647" s="3">
        <f t="shared" si="15"/>
        <v>0.30999999959021807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2454456.34</v>
      </c>
      <c r="D648" s="2">
        <f>'PR-RAS'!E655</f>
        <v>3156479.82</v>
      </c>
      <c r="E648" s="2">
        <v>0</v>
      </c>
      <c r="F648" s="2">
        <v>0</v>
      </c>
      <c r="G648" s="3">
        <f t="shared" si="14"/>
        <v>5672518.1390600009</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823851.80000000028</v>
      </c>
      <c r="D649" s="2">
        <f>'PR-RAS'!E656</f>
        <v>207264.70000000065</v>
      </c>
      <c r="E649" s="2">
        <v>0</v>
      </c>
      <c r="F649" s="2">
        <v>0</v>
      </c>
      <c r="G649" s="3">
        <f t="shared" si="14"/>
        <v>802471.01760000107</v>
      </c>
      <c r="H649" s="3">
        <f t="shared" si="15"/>
        <v>0.49999999906867743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11</v>
      </c>
      <c r="E650" s="2">
        <v>0</v>
      </c>
      <c r="F650" s="2">
        <v>0</v>
      </c>
      <c r="G650" s="3">
        <f t="shared" si="14"/>
        <v>20.768000000000001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11</v>
      </c>
      <c r="E652" s="2">
        <v>0</v>
      </c>
      <c r="F652" s="2">
        <v>0</v>
      </c>
      <c r="G652" s="3">
        <f t="shared" si="14"/>
        <v>20.832000000000001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16985.689999999999</v>
      </c>
      <c r="E656" s="2">
        <v>0</v>
      </c>
      <c r="F656" s="2">
        <v>0</v>
      </c>
      <c r="G656" s="3">
        <f t="shared" ref="G656:G657" si="16">(B656/1000)*(C656*1+D656*2)</f>
        <v>22251.2539</v>
      </c>
      <c r="H656" s="3">
        <f t="shared" ref="H656:H657" si="17">ABS(C656-ROUND(C656,0))+ABS(D656-ROUND(D656,0))</f>
        <v>0.31000000000130967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23636.59</v>
      </c>
      <c r="E657" s="2">
        <v>0</v>
      </c>
      <c r="F657" s="2">
        <v>0</v>
      </c>
      <c r="G657" s="3">
        <f t="shared" si="16"/>
        <v>31011.20608</v>
      </c>
      <c r="H657" s="3">
        <f t="shared" si="17"/>
        <v>0.40999999999985448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443.37</v>
      </c>
      <c r="D660" s="2">
        <f>'PR-RAS'!E667</f>
        <v>0</v>
      </c>
      <c r="E660" s="2">
        <v>0</v>
      </c>
      <c r="F660" s="2">
        <v>0</v>
      </c>
      <c r="G660" s="3">
        <f t="shared" si="14"/>
        <v>292.18083000000001</v>
      </c>
      <c r="H660" s="3">
        <f t="shared" si="15"/>
        <v>0.37000000000000455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319609.48</v>
      </c>
      <c r="D662" s="2">
        <f>'PR-RAS'!E669</f>
        <v>71898.38</v>
      </c>
      <c r="E662" s="2">
        <v>0</v>
      </c>
      <c r="F662" s="2">
        <v>0</v>
      </c>
      <c r="G662" s="3">
        <f t="shared" si="14"/>
        <v>306311.52464000002</v>
      </c>
      <c r="H662" s="3">
        <f t="shared" si="15"/>
        <v>0.85999999998603016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37654.629999999997</v>
      </c>
      <c r="D663" s="2">
        <f>'PR-RAS'!E670</f>
        <v>37576.620000000003</v>
      </c>
      <c r="E663" s="2">
        <v>0</v>
      </c>
      <c r="F663" s="2">
        <v>0</v>
      </c>
      <c r="G663" s="3">
        <f t="shared" si="14"/>
        <v>74678.809940000006</v>
      </c>
      <c r="H663" s="3">
        <f t="shared" si="15"/>
        <v>0.75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19740.7</v>
      </c>
      <c r="D665" s="2">
        <f>'PR-RAS'!E672</f>
        <v>33286.699999999997</v>
      </c>
      <c r="E665" s="2">
        <v>0</v>
      </c>
      <c r="F665" s="2">
        <v>0</v>
      </c>
      <c r="G665" s="3">
        <f t="shared" si="14"/>
        <v>57312.562399999995</v>
      </c>
      <c r="H665" s="3">
        <f t="shared" si="15"/>
        <v>0.60000000000218279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130308.24</v>
      </c>
      <c r="D666" s="2">
        <f>'PR-RAS'!E673</f>
        <v>46437.87</v>
      </c>
      <c r="E666" s="2">
        <v>0</v>
      </c>
      <c r="F666" s="2">
        <v>0</v>
      </c>
      <c r="G666" s="3">
        <f t="shared" si="14"/>
        <v>148417.34670000002</v>
      </c>
      <c r="H666" s="3">
        <f t="shared" si="15"/>
        <v>0.37000000000261934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6998.71</v>
      </c>
      <c r="E670" s="2">
        <v>0</v>
      </c>
      <c r="F670" s="2">
        <v>0</v>
      </c>
      <c r="G670" s="3">
        <f t="shared" si="14"/>
        <v>9364.2739799999999</v>
      </c>
      <c r="H670" s="3">
        <f t="shared" si="15"/>
        <v>0.28999999999996362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3781.25</v>
      </c>
      <c r="D671" s="2">
        <f>'PR-RAS'!E678</f>
        <v>45118.73</v>
      </c>
      <c r="E671" s="2">
        <v>0</v>
      </c>
      <c r="F671" s="2">
        <v>0</v>
      </c>
      <c r="G671" s="3">
        <f t="shared" si="14"/>
        <v>62992.535700000008</v>
      </c>
      <c r="H671" s="3">
        <f t="shared" si="15"/>
        <v>0.51999999999679858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346826.03</v>
      </c>
      <c r="D699" s="2">
        <f>'PR-RAS'!E706</f>
        <v>124807.18</v>
      </c>
      <c r="E699" s="2">
        <v>0</v>
      </c>
      <c r="F699" s="2">
        <v>0</v>
      </c>
      <c r="G699" s="3">
        <f t="shared" si="14"/>
        <v>416315.39221999998</v>
      </c>
      <c r="H699" s="3">
        <f t="shared" si="15"/>
        <v>0.21000000002095476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28.97</v>
      </c>
      <c r="E705" s="2">
        <v>0</v>
      </c>
      <c r="F705" s="2">
        <v>0</v>
      </c>
      <c r="G705" s="3">
        <f t="shared" si="20"/>
        <v>40.789759999999994</v>
      </c>
      <c r="H705" s="3">
        <f t="shared" si="21"/>
        <v>3.0000000000001137E-2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483.5</v>
      </c>
      <c r="E715" s="2">
        <v>0</v>
      </c>
      <c r="F715" s="2">
        <v>0</v>
      </c>
      <c r="G715" s="3">
        <f t="shared" ref="G715:G716" si="22">(B715/1000)*(C715*1+D715*2)</f>
        <v>690.43799999999999</v>
      </c>
      <c r="H715" s="3">
        <f t="shared" ref="H715:H716" si="23">ABS(C715-ROUND(C715,0))+ABS(D715-ROUND(D715,0))</f>
        <v>0.5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600</v>
      </c>
      <c r="E726" s="2">
        <v>0</v>
      </c>
      <c r="F726" s="2">
        <v>0</v>
      </c>
      <c r="G726" s="3">
        <f t="shared" si="14"/>
        <v>1276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5967.6</v>
      </c>
      <c r="D727" s="2">
        <f>'PR-RAS'!E734</f>
        <v>5959.11</v>
      </c>
      <c r="E727" s="2">
        <v>0</v>
      </c>
      <c r="F727" s="2">
        <v>0</v>
      </c>
      <c r="G727" s="3">
        <f t="shared" si="14"/>
        <v>12985.105319999999</v>
      </c>
      <c r="H727" s="3">
        <f t="shared" si="15"/>
        <v>0.50999999999930878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3300</v>
      </c>
      <c r="D729" s="2">
        <f>'PR-RAS'!E736</f>
        <v>2400</v>
      </c>
      <c r="E729" s="2">
        <v>0</v>
      </c>
      <c r="F729" s="2">
        <v>0</v>
      </c>
      <c r="G729" s="3">
        <f t="shared" si="14"/>
        <v>5896.8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10531.91</v>
      </c>
      <c r="D731" s="2">
        <f>'PR-RAS'!E738</f>
        <v>8941.77</v>
      </c>
      <c r="E731" s="2">
        <v>0</v>
      </c>
      <c r="F731" s="2">
        <v>0</v>
      </c>
      <c r="G731" s="3">
        <f t="shared" si="14"/>
        <v>20743.2785</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3070.37</v>
      </c>
      <c r="D734" s="2">
        <f>'PR-RAS'!E741</f>
        <v>2625.52</v>
      </c>
      <c r="E734" s="2">
        <v>0</v>
      </c>
      <c r="F734" s="2">
        <v>0</v>
      </c>
      <c r="G734" s="3">
        <f t="shared" si="14"/>
        <v>6099.5935300000001</v>
      </c>
      <c r="H734" s="3">
        <f t="shared" si="15"/>
        <v>0.84999999999990905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223.56</v>
      </c>
      <c r="D735" s="2">
        <f>'PR-RAS'!E742</f>
        <v>478.7</v>
      </c>
      <c r="E735" s="2">
        <v>0</v>
      </c>
      <c r="F735" s="2">
        <v>0</v>
      </c>
      <c r="G735" s="3">
        <f t="shared" si="14"/>
        <v>866.82464000000004</v>
      </c>
      <c r="H735" s="3">
        <f t="shared" si="15"/>
        <v>0.74000000000000909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5225.99</v>
      </c>
      <c r="D755" s="2">
        <f>'PR-RAS'!E762</f>
        <v>4495.1899999999996</v>
      </c>
      <c r="E755" s="2">
        <v>0</v>
      </c>
      <c r="F755" s="2">
        <v>0</v>
      </c>
      <c r="G755" s="3">
        <f t="shared" si="14"/>
        <v>10719.142979999999</v>
      </c>
      <c r="H755" s="3">
        <f t="shared" si="15"/>
        <v>0.1999999999998181</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969.02</v>
      </c>
      <c r="D770" s="2">
        <f>'PR-RAS'!E777</f>
        <v>902.74</v>
      </c>
      <c r="E770" s="2">
        <v>0</v>
      </c>
      <c r="F770" s="2">
        <v>0</v>
      </c>
      <c r="G770" s="3">
        <f t="shared" si="14"/>
        <v>2133.5905000000002</v>
      </c>
      <c r="H770" s="3">
        <f t="shared" si="15"/>
        <v>0.27999999999997272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160</v>
      </c>
      <c r="D773" s="2">
        <f>'PR-RAS'!E780</f>
        <v>0</v>
      </c>
      <c r="E773" s="2">
        <v>0</v>
      </c>
      <c r="F773" s="2">
        <v>0</v>
      </c>
      <c r="G773" s="3">
        <f t="shared" si="14"/>
        <v>123.52000000000001</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25073.64</v>
      </c>
      <c r="E777" s="2">
        <v>0</v>
      </c>
      <c r="F777" s="2">
        <v>0</v>
      </c>
      <c r="G777" s="3">
        <f t="shared" si="14"/>
        <v>38914.289279999997</v>
      </c>
      <c r="H777" s="3">
        <f t="shared" si="15"/>
        <v>0.36000000000058208</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100000</v>
      </c>
      <c r="E785" s="2">
        <v>0</v>
      </c>
      <c r="F785" s="2">
        <v>0</v>
      </c>
      <c r="G785" s="3">
        <f t="shared" si="14"/>
        <v>156800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7395.3</v>
      </c>
      <c r="D836" s="2">
        <f>'PR-RAS'!E843</f>
        <v>1789.2</v>
      </c>
      <c r="E836" s="2">
        <v>0</v>
      </c>
      <c r="F836" s="2">
        <v>0</v>
      </c>
      <c r="G836" s="3">
        <f t="shared" si="14"/>
        <v>9163.0395000000008</v>
      </c>
      <c r="H836" s="3">
        <f t="shared" si="15"/>
        <v>0.50000000000022737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5972.54</v>
      </c>
      <c r="D841" s="2">
        <f>'PR-RAS'!E848</f>
        <v>7750</v>
      </c>
      <c r="E841" s="2">
        <v>0</v>
      </c>
      <c r="F841" s="2">
        <v>0</v>
      </c>
      <c r="G841" s="3">
        <f t="shared" si="34"/>
        <v>18036.9336</v>
      </c>
      <c r="H841" s="3">
        <f t="shared" si="35"/>
        <v>0.46000000000003638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32215</v>
      </c>
      <c r="E843" s="2">
        <v>0</v>
      </c>
      <c r="F843" s="2">
        <v>0</v>
      </c>
      <c r="G843" s="3">
        <f t="shared" si="34"/>
        <v>54250.06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64874.79</v>
      </c>
      <c r="D844" s="2">
        <f>'PR-RAS'!E851</f>
        <v>66426.36</v>
      </c>
      <c r="E844" s="2">
        <v>0</v>
      </c>
      <c r="F844" s="2">
        <v>0</v>
      </c>
      <c r="G844" s="3">
        <f t="shared" si="34"/>
        <v>166684.29092999999</v>
      </c>
      <c r="H844" s="3">
        <f t="shared" si="35"/>
        <v>0.56999999999970896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17345.82</v>
      </c>
      <c r="D848" s="2">
        <f>'PR-RAS'!E855</f>
        <v>17636.18</v>
      </c>
      <c r="E848" s="2">
        <v>0</v>
      </c>
      <c r="F848" s="2">
        <v>0</v>
      </c>
      <c r="G848" s="3">
        <f t="shared" si="34"/>
        <v>44567.598460000001</v>
      </c>
      <c r="H848" s="3">
        <f t="shared" si="35"/>
        <v>0.36000000000058208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83417.16</v>
      </c>
      <c r="D974" s="2">
        <f>'PR-RAS'!E981</f>
        <v>70210.929999999993</v>
      </c>
      <c r="E974" s="2">
        <v>0</v>
      </c>
      <c r="F974" s="2">
        <v>0</v>
      </c>
      <c r="G974" s="3">
        <f t="shared" si="34"/>
        <v>217795.36645999999</v>
      </c>
      <c r="H974" s="3">
        <f t="shared" si="35"/>
        <v>0.23000000001047738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7153994.540000001</v>
      </c>
      <c r="D1011" s="7">
        <f>BILANCA!E6</f>
        <v>6422749.1300000008</v>
      </c>
      <c r="E1011" s="7">
        <v>0</v>
      </c>
      <c r="F1011" s="7">
        <v>0</v>
      </c>
      <c r="G1011" s="8">
        <f t="shared" ref="G1011:G1306" si="38">B1011/1000*C1011+B1011/500*D1011</f>
        <v>19999.492800000004</v>
      </c>
      <c r="H1011" s="8">
        <f t="shared" si="35"/>
        <v>0.58999999985098839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5474368.3100000005</v>
      </c>
      <c r="D1012" s="2">
        <f>BILANCA!E7</f>
        <v>5356287.370000001</v>
      </c>
      <c r="E1012" s="2">
        <v>0</v>
      </c>
      <c r="F1012" s="2">
        <v>0</v>
      </c>
      <c r="G1012" s="3">
        <f t="shared" si="38"/>
        <v>32373.886100000003</v>
      </c>
      <c r="H1012" s="3">
        <f t="shared" si="35"/>
        <v>0.68000000156462193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333722.23</v>
      </c>
      <c r="D1013" s="2">
        <f>BILANCA!E8</f>
        <v>349522.23</v>
      </c>
      <c r="E1013" s="2">
        <v>0</v>
      </c>
      <c r="F1013" s="2">
        <v>0</v>
      </c>
      <c r="G1013" s="3">
        <f t="shared" si="38"/>
        <v>3098.3000699999998</v>
      </c>
      <c r="H1013" s="3">
        <f t="shared" si="35"/>
        <v>0.4599999999627471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333722.23</v>
      </c>
      <c r="D1014" s="2">
        <f>BILANCA!E9</f>
        <v>349522.23</v>
      </c>
      <c r="E1014" s="2">
        <v>0</v>
      </c>
      <c r="F1014" s="2">
        <v>0</v>
      </c>
      <c r="G1014" s="3">
        <f t="shared" si="38"/>
        <v>4131.0667599999997</v>
      </c>
      <c r="H1014" s="3">
        <f t="shared" si="35"/>
        <v>0.4599999999627471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5140646.08</v>
      </c>
      <c r="D1017" s="2">
        <f>BILANCA!E12</f>
        <v>5006765.1400000006</v>
      </c>
      <c r="E1017" s="2">
        <v>0</v>
      </c>
      <c r="F1017" s="2">
        <v>0</v>
      </c>
      <c r="G1017" s="3">
        <f t="shared" si="38"/>
        <v>106079.23452000003</v>
      </c>
      <c r="H1017" s="3">
        <f t="shared" si="35"/>
        <v>0.22000000067055225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4969645.4899999993</v>
      </c>
      <c r="D1018" s="2">
        <f>BILANCA!E13</f>
        <v>4793417.4700000007</v>
      </c>
      <c r="E1018" s="2">
        <v>0</v>
      </c>
      <c r="F1018" s="2">
        <v>0</v>
      </c>
      <c r="G1018" s="3">
        <f t="shared" si="38"/>
        <v>116451.84344</v>
      </c>
      <c r="H1018" s="3">
        <f t="shared" si="35"/>
        <v>0.9599999999627471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14393.6</v>
      </c>
      <c r="D1019" s="2">
        <f>BILANCA!E14</f>
        <v>14393.6</v>
      </c>
      <c r="E1019" s="2">
        <v>0</v>
      </c>
      <c r="F1019" s="2">
        <v>0</v>
      </c>
      <c r="G1019" s="3">
        <f t="shared" si="38"/>
        <v>388.62719999999996</v>
      </c>
      <c r="H1019" s="3">
        <f t="shared" si="35"/>
        <v>0.7999999999992724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3280980.75</v>
      </c>
      <c r="D1020" s="2">
        <f>BILANCA!E15</f>
        <v>3323288.88</v>
      </c>
      <c r="E1020" s="2">
        <v>0</v>
      </c>
      <c r="F1020" s="2">
        <v>0</v>
      </c>
      <c r="G1020" s="3">
        <f t="shared" si="38"/>
        <v>99275.585099999997</v>
      </c>
      <c r="H1020" s="3">
        <f t="shared" si="35"/>
        <v>0.37000000011175871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2462698.0299999998</v>
      </c>
      <c r="D1021" s="2">
        <f>BILANCA!E16</f>
        <v>2560866.85</v>
      </c>
      <c r="E1021" s="2">
        <v>0</v>
      </c>
      <c r="F1021" s="2">
        <v>0</v>
      </c>
      <c r="G1021" s="3">
        <f t="shared" si="38"/>
        <v>83428.749029999992</v>
      </c>
      <c r="H1021" s="3">
        <f t="shared" si="35"/>
        <v>0.17999999970197678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1287894.48</v>
      </c>
      <c r="D1022" s="2">
        <f>BILANCA!E17</f>
        <v>1298461.1100000001</v>
      </c>
      <c r="E1022" s="2">
        <v>0</v>
      </c>
      <c r="F1022" s="2">
        <v>0</v>
      </c>
      <c r="G1022" s="3">
        <f t="shared" si="38"/>
        <v>46617.800400000007</v>
      </c>
      <c r="H1022" s="3">
        <f t="shared" si="35"/>
        <v>0.59000000008381903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2076321.37</v>
      </c>
      <c r="D1023" s="2">
        <f>BILANCA!E18</f>
        <v>2403592.9700000002</v>
      </c>
      <c r="E1023" s="2">
        <v>0</v>
      </c>
      <c r="F1023" s="2">
        <v>0</v>
      </c>
      <c r="G1023" s="3">
        <f t="shared" si="38"/>
        <v>89485.595029999997</v>
      </c>
      <c r="H1023" s="3">
        <f t="shared" si="35"/>
        <v>0.39999999990686774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88178.57</v>
      </c>
      <c r="D1024" s="2">
        <f>BILANCA!E19</f>
        <v>84523.449999999953</v>
      </c>
      <c r="E1024" s="2">
        <v>0</v>
      </c>
      <c r="F1024" s="2">
        <v>0</v>
      </c>
      <c r="G1024" s="3">
        <f t="shared" si="38"/>
        <v>3601.1565799999989</v>
      </c>
      <c r="H1024" s="3">
        <f t="shared" si="35"/>
        <v>0.87999999994644895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25171.81</v>
      </c>
      <c r="D1025" s="2">
        <f>BILANCA!E20</f>
        <v>26671.81</v>
      </c>
      <c r="E1025" s="2">
        <v>0</v>
      </c>
      <c r="F1025" s="2">
        <v>0</v>
      </c>
      <c r="G1025" s="3">
        <f t="shared" si="38"/>
        <v>1177.73145</v>
      </c>
      <c r="H1025" s="3">
        <f t="shared" si="35"/>
        <v>0.37999999999738066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14706.59</v>
      </c>
      <c r="D1026" s="2">
        <f>BILANCA!E21</f>
        <v>14706.59</v>
      </c>
      <c r="E1026" s="2">
        <v>0</v>
      </c>
      <c r="F1026" s="2">
        <v>0</v>
      </c>
      <c r="G1026" s="3">
        <f t="shared" si="38"/>
        <v>705.91632000000004</v>
      </c>
      <c r="H1026" s="3">
        <f t="shared" si="35"/>
        <v>0.81999999999970896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361.67</v>
      </c>
      <c r="D1027" s="2">
        <f>BILANCA!E22</f>
        <v>361.67</v>
      </c>
      <c r="E1027" s="2">
        <v>0</v>
      </c>
      <c r="F1027" s="2">
        <v>0</v>
      </c>
      <c r="G1027" s="3">
        <f t="shared" si="38"/>
        <v>18.445170000000005</v>
      </c>
      <c r="H1027" s="3">
        <f t="shared" si="35"/>
        <v>0.65999999999996817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5308.91</v>
      </c>
      <c r="D1030" s="2">
        <f>BILANCA!E25</f>
        <v>5308.91</v>
      </c>
      <c r="E1030" s="2">
        <v>0</v>
      </c>
      <c r="F1030" s="2">
        <v>0</v>
      </c>
      <c r="G1030" s="3">
        <f t="shared" si="38"/>
        <v>318.53460000000001</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188611.41</v>
      </c>
      <c r="D1031" s="2">
        <f>BILANCA!E26</f>
        <v>212632.86</v>
      </c>
      <c r="E1031" s="2">
        <v>0</v>
      </c>
      <c r="F1031" s="2">
        <v>0</v>
      </c>
      <c r="G1031" s="3">
        <f t="shared" si="38"/>
        <v>12891.419730000001</v>
      </c>
      <c r="H1031" s="3">
        <f t="shared" si="35"/>
        <v>0.5500000000174623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145981.82</v>
      </c>
      <c r="D1033" s="2">
        <f>BILANCA!E28</f>
        <v>175158.39</v>
      </c>
      <c r="E1033" s="2">
        <v>0</v>
      </c>
      <c r="F1033" s="2">
        <v>0</v>
      </c>
      <c r="G1033" s="3">
        <f t="shared" si="38"/>
        <v>11414.8678</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1248.7000000000007</v>
      </c>
      <c r="D1034" s="2">
        <f>BILANCA!E29</f>
        <v>0</v>
      </c>
      <c r="E1034" s="2">
        <v>0</v>
      </c>
      <c r="F1034" s="2">
        <v>0</v>
      </c>
      <c r="G1034" s="3">
        <f t="shared" si="38"/>
        <v>29.968800000000019</v>
      </c>
      <c r="H1034" s="3">
        <f t="shared" si="35"/>
        <v>0.2999999999992724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29667.119999999999</v>
      </c>
      <c r="D1035" s="2">
        <f>BILANCA!E30</f>
        <v>29667.119999999999</v>
      </c>
      <c r="E1035" s="2">
        <v>0</v>
      </c>
      <c r="F1035" s="2">
        <v>0</v>
      </c>
      <c r="G1035" s="3">
        <f t="shared" si="38"/>
        <v>2225.0340000000001</v>
      </c>
      <c r="H1035" s="3">
        <f t="shared" si="35"/>
        <v>0.23999999999796273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28418.42</v>
      </c>
      <c r="D1039" s="2">
        <f>BILANCA!E34</f>
        <v>29667.119999999999</v>
      </c>
      <c r="E1039" s="2">
        <v>0</v>
      </c>
      <c r="F1039" s="2">
        <v>0</v>
      </c>
      <c r="G1039" s="3">
        <f t="shared" si="38"/>
        <v>2544.8271400000003</v>
      </c>
      <c r="H1039" s="3">
        <f t="shared" si="35"/>
        <v>0.53999999999723514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9067.6200000000008</v>
      </c>
      <c r="D1046" s="2">
        <f>BILANCA!E41</f>
        <v>9067.6200000000008</v>
      </c>
      <c r="E1046" s="2">
        <v>0</v>
      </c>
      <c r="F1046" s="2">
        <v>0</v>
      </c>
      <c r="G1046" s="3">
        <f t="shared" si="38"/>
        <v>979.30295999999998</v>
      </c>
      <c r="H1046" s="3">
        <f t="shared" si="35"/>
        <v>0.75999999999839929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9067.6200000000008</v>
      </c>
      <c r="D1047" s="2">
        <f>BILANCA!E42</f>
        <v>9067.6200000000008</v>
      </c>
      <c r="E1047" s="2">
        <v>0</v>
      </c>
      <c r="F1047" s="2">
        <v>0</v>
      </c>
      <c r="G1047" s="3">
        <f t="shared" si="38"/>
        <v>1006.50582</v>
      </c>
      <c r="H1047" s="3">
        <f t="shared" si="35"/>
        <v>0.75999999999839929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72505.700000000012</v>
      </c>
      <c r="D1050" s="2">
        <f>BILANCA!E45</f>
        <v>119756.59999999998</v>
      </c>
      <c r="E1050" s="2">
        <v>0</v>
      </c>
      <c r="F1050" s="2">
        <v>0</v>
      </c>
      <c r="G1050" s="3">
        <f t="shared" si="38"/>
        <v>12480.755999999999</v>
      </c>
      <c r="H1050" s="3">
        <f t="shared" si="35"/>
        <v>0.70000000001164153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13542.32</v>
      </c>
      <c r="D1052" s="2">
        <f>BILANCA!E47</f>
        <v>21729.82</v>
      </c>
      <c r="E1052" s="2">
        <v>0</v>
      </c>
      <c r="F1052" s="2">
        <v>0</v>
      </c>
      <c r="G1052" s="3">
        <f t="shared" si="38"/>
        <v>2394.0823200000004</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68750</v>
      </c>
      <c r="D1053" s="2">
        <f>BILANCA!E48</f>
        <v>131337.5</v>
      </c>
      <c r="E1053" s="2">
        <v>0</v>
      </c>
      <c r="F1053" s="2">
        <v>0</v>
      </c>
      <c r="G1053" s="3">
        <f t="shared" si="38"/>
        <v>14251.275</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131169.66</v>
      </c>
      <c r="D1054" s="2">
        <f>BILANCA!E49</f>
        <v>131169.66</v>
      </c>
      <c r="E1054" s="2">
        <v>0</v>
      </c>
      <c r="F1054" s="2">
        <v>0</v>
      </c>
      <c r="G1054" s="3">
        <f t="shared" si="38"/>
        <v>17314.395120000001</v>
      </c>
      <c r="H1054" s="3">
        <f t="shared" si="35"/>
        <v>0.67999999999301508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140956.28</v>
      </c>
      <c r="D1055" s="2">
        <f>BILANCA!E50</f>
        <v>164480.38</v>
      </c>
      <c r="E1055" s="2">
        <v>0</v>
      </c>
      <c r="F1055" s="2">
        <v>0</v>
      </c>
      <c r="G1055" s="3">
        <f t="shared" si="38"/>
        <v>21146.266799999998</v>
      </c>
      <c r="H1055" s="3">
        <f t="shared" si="35"/>
        <v>0.66000000000349246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1679626.2300000002</v>
      </c>
      <c r="D1074" s="2">
        <f>BILANCA!E69</f>
        <v>1066461.76</v>
      </c>
      <c r="E1074" s="2">
        <v>0</v>
      </c>
      <c r="F1074" s="2">
        <v>0</v>
      </c>
      <c r="G1074" s="3">
        <f t="shared" si="38"/>
        <v>244003.18400000004</v>
      </c>
      <c r="H1074" s="3">
        <f t="shared" si="35"/>
        <v>0.47000000020489097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823851.8</v>
      </c>
      <c r="D1075" s="2">
        <f>BILANCA!E70</f>
        <v>207264.69999999998</v>
      </c>
      <c r="E1075" s="2">
        <v>0</v>
      </c>
      <c r="F1075" s="2">
        <v>0</v>
      </c>
      <c r="G1075" s="3">
        <f t="shared" si="38"/>
        <v>80494.778000000006</v>
      </c>
      <c r="H1075" s="3">
        <f t="shared" si="35"/>
        <v>0.49999999997089617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823829.31</v>
      </c>
      <c r="D1076" s="2">
        <f>BILANCA!E71</f>
        <v>207232.8</v>
      </c>
      <c r="E1076" s="2">
        <v>0</v>
      </c>
      <c r="F1076" s="2">
        <v>0</v>
      </c>
      <c r="G1076" s="3">
        <f t="shared" si="38"/>
        <v>81727.464059999998</v>
      </c>
      <c r="H1076" s="3">
        <f t="shared" si="35"/>
        <v>0.51000000006752089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823829.31</v>
      </c>
      <c r="D1078" s="2">
        <f>BILANCA!E73</f>
        <v>207232.8</v>
      </c>
      <c r="E1078" s="2">
        <v>0</v>
      </c>
      <c r="F1078" s="2">
        <v>0</v>
      </c>
      <c r="G1078" s="3">
        <f t="shared" si="38"/>
        <v>84204.053880000007</v>
      </c>
      <c r="H1078" s="3">
        <f t="shared" si="35"/>
        <v>0.51000000006752089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22.49</v>
      </c>
      <c r="D1085" s="2">
        <f>BILANCA!E80</f>
        <v>31.9</v>
      </c>
      <c r="E1085" s="2">
        <v>0</v>
      </c>
      <c r="F1085" s="2">
        <v>0</v>
      </c>
      <c r="G1085" s="3">
        <f t="shared" si="38"/>
        <v>6.4717499999999992</v>
      </c>
      <c r="H1085" s="3">
        <f t="shared" si="35"/>
        <v>0.58999999999999986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815064.03</v>
      </c>
      <c r="D1140" s="2">
        <f>BILANCA!E135</f>
        <v>815064.03</v>
      </c>
      <c r="E1140" s="2">
        <v>0</v>
      </c>
      <c r="F1140" s="2">
        <v>0</v>
      </c>
      <c r="G1140" s="3">
        <f t="shared" si="38"/>
        <v>317874.97169999999</v>
      </c>
      <c r="H1140" s="3">
        <f t="shared" si="41"/>
        <v>6.0000000055879354E-2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815064.03</v>
      </c>
      <c r="D1141" s="2">
        <f>BILANCA!E136</f>
        <v>815064.03</v>
      </c>
      <c r="E1141" s="2">
        <v>0</v>
      </c>
      <c r="F1141" s="2">
        <v>0</v>
      </c>
      <c r="G1141" s="3">
        <f t="shared" si="38"/>
        <v>320320.16379000002</v>
      </c>
      <c r="H1141" s="3">
        <f t="shared" si="41"/>
        <v>6.0000000055879354E-2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815064.03</v>
      </c>
      <c r="D1145" s="2">
        <f>BILANCA!E140</f>
        <v>815064.03</v>
      </c>
      <c r="E1145" s="2">
        <v>0</v>
      </c>
      <c r="F1145" s="2">
        <v>0</v>
      </c>
      <c r="G1145" s="3">
        <f t="shared" si="38"/>
        <v>330100.93215000007</v>
      </c>
      <c r="H1145" s="3">
        <f t="shared" si="41"/>
        <v>6.0000000055879354E-2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30730.83</v>
      </c>
      <c r="D1152" s="2">
        <f>BILANCA!E147</f>
        <v>36048.080000000002</v>
      </c>
      <c r="E1152" s="2">
        <v>0</v>
      </c>
      <c r="F1152" s="2">
        <v>0</v>
      </c>
      <c r="G1152" s="3">
        <f t="shared" si="38"/>
        <v>14601.432580000001</v>
      </c>
      <c r="H1152" s="3">
        <f t="shared" si="41"/>
        <v>0.25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30103.200000000001</v>
      </c>
      <c r="D1153" s="2">
        <f>BILANCA!E148</f>
        <v>20634.16</v>
      </c>
      <c r="E1153" s="2">
        <v>0</v>
      </c>
      <c r="F1153" s="2">
        <v>0</v>
      </c>
      <c r="G1153" s="3">
        <f t="shared" si="38"/>
        <v>10206.127359999999</v>
      </c>
      <c r="H1153" s="3">
        <f t="shared" si="41"/>
        <v>0.36000000000058208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3918.24</v>
      </c>
      <c r="D1164" s="2">
        <f>BILANCA!E159</f>
        <v>3543.7</v>
      </c>
      <c r="E1164" s="2">
        <v>0</v>
      </c>
      <c r="F1164" s="2">
        <v>0</v>
      </c>
      <c r="G1164" s="3">
        <f t="shared" si="38"/>
        <v>1694.8685599999999</v>
      </c>
      <c r="H1164" s="3">
        <f t="shared" si="41"/>
        <v>0.53999999999996362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16697.53</v>
      </c>
      <c r="D1165" s="2">
        <f>BILANCA!E160</f>
        <v>26026.52</v>
      </c>
      <c r="E1165" s="2">
        <v>0</v>
      </c>
      <c r="F1165" s="2">
        <v>0</v>
      </c>
      <c r="G1165" s="3">
        <f t="shared" si="38"/>
        <v>10656.33835</v>
      </c>
      <c r="H1165" s="3">
        <f t="shared" si="41"/>
        <v>0.9500000000007276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435.8</v>
      </c>
      <c r="E1168" s="2">
        <v>0</v>
      </c>
      <c r="F1168" s="2">
        <v>0</v>
      </c>
      <c r="G1168" s="3">
        <f t="shared" si="38"/>
        <v>137.71280000000002</v>
      </c>
      <c r="H1168" s="3">
        <f t="shared" si="41"/>
        <v>0.19999999999998863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19988.14</v>
      </c>
      <c r="D1169" s="2">
        <f>BILANCA!E164</f>
        <v>14592.1</v>
      </c>
      <c r="E1169" s="2">
        <v>0</v>
      </c>
      <c r="F1169" s="2">
        <v>0</v>
      </c>
      <c r="G1169" s="3">
        <f t="shared" si="38"/>
        <v>7818.4020600000003</v>
      </c>
      <c r="H1169" s="3">
        <f t="shared" si="41"/>
        <v>0.23999999999978172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9979.57</v>
      </c>
      <c r="D1170" s="2">
        <f>BILANCA!E165</f>
        <v>8084.95</v>
      </c>
      <c r="E1170" s="2">
        <v>0</v>
      </c>
      <c r="F1170" s="2">
        <v>0</v>
      </c>
      <c r="G1170" s="3">
        <f t="shared" si="38"/>
        <v>4183.9152000000004</v>
      </c>
      <c r="H1170" s="3">
        <f t="shared" si="41"/>
        <v>0.48000000000047294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9979.57</v>
      </c>
      <c r="D1172" s="2">
        <f>BILANCA!E167</f>
        <v>8084.95</v>
      </c>
      <c r="E1172" s="2">
        <v>0</v>
      </c>
      <c r="F1172" s="2">
        <v>0</v>
      </c>
      <c r="G1172" s="3">
        <f t="shared" si="38"/>
        <v>4236.21414</v>
      </c>
      <c r="H1172" s="3">
        <f t="shared" si="41"/>
        <v>0.48000000000047294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7153994.54</v>
      </c>
      <c r="D1180" s="2">
        <f>BILANCA!E176</f>
        <v>6422749.1299999999</v>
      </c>
      <c r="E1180" s="2">
        <v>0</v>
      </c>
      <c r="F1180" s="2">
        <v>0</v>
      </c>
      <c r="G1180" s="3">
        <f t="shared" si="38"/>
        <v>3399913.7760000001</v>
      </c>
      <c r="H1180" s="3">
        <f t="shared" si="41"/>
        <v>0.58999999985098839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969223.42</v>
      </c>
      <c r="D1181" s="2">
        <f>BILANCA!E177</f>
        <v>340244.06</v>
      </c>
      <c r="E1181" s="2">
        <v>0</v>
      </c>
      <c r="F1181" s="2">
        <v>0</v>
      </c>
      <c r="G1181" s="3">
        <f t="shared" si="38"/>
        <v>282100.67334000004</v>
      </c>
      <c r="H1181" s="3">
        <f t="shared" si="41"/>
        <v>0.48000000003958121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542431.57000000007</v>
      </c>
      <c r="D1182" s="2">
        <f>BILANCA!E178</f>
        <v>37979.570000000007</v>
      </c>
      <c r="E1182" s="2">
        <v>0</v>
      </c>
      <c r="F1182" s="2">
        <v>0</v>
      </c>
      <c r="G1182" s="3">
        <f t="shared" si="38"/>
        <v>106363.20212000002</v>
      </c>
      <c r="H1182" s="3">
        <f t="shared" si="41"/>
        <v>0.8599999999278225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25093.73</v>
      </c>
      <c r="D1183" s="2">
        <f>BILANCA!E179</f>
        <v>28899.96</v>
      </c>
      <c r="E1183" s="2">
        <v>0</v>
      </c>
      <c r="F1183" s="2">
        <v>0</v>
      </c>
      <c r="G1183" s="3">
        <f t="shared" si="38"/>
        <v>14340.601449999998</v>
      </c>
      <c r="H1183" s="3">
        <f t="shared" si="41"/>
        <v>0.31000000000130967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7910.76</v>
      </c>
      <c r="D1184" s="2">
        <f>BILANCA!E180</f>
        <v>7853.64</v>
      </c>
      <c r="E1184" s="2">
        <v>0</v>
      </c>
      <c r="F1184" s="2">
        <v>0</v>
      </c>
      <c r="G1184" s="3">
        <f t="shared" si="38"/>
        <v>4109.5389599999999</v>
      </c>
      <c r="H1184" s="3">
        <f t="shared" si="41"/>
        <v>0.5999999999994543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157.53</v>
      </c>
      <c r="D1185" s="2">
        <f>BILANCA!E181</f>
        <v>492.46</v>
      </c>
      <c r="E1185" s="2">
        <v>0</v>
      </c>
      <c r="F1185" s="2">
        <v>0</v>
      </c>
      <c r="G1185" s="3">
        <f t="shared" si="38"/>
        <v>199.92874999999998</v>
      </c>
      <c r="H1185" s="3">
        <f t="shared" si="41"/>
        <v>0.9299999999999784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157.53</v>
      </c>
      <c r="D1188" s="2">
        <f>BILANCA!E184</f>
        <v>492.46</v>
      </c>
      <c r="E1188" s="2">
        <v>0</v>
      </c>
      <c r="F1188" s="2">
        <v>0</v>
      </c>
      <c r="G1188" s="3">
        <f t="shared" si="38"/>
        <v>203.35609999999997</v>
      </c>
      <c r="H1188" s="3">
        <f t="shared" si="41"/>
        <v>0.9299999999999784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119.48</v>
      </c>
      <c r="D1189" s="2">
        <f>BILANCA!E185</f>
        <v>26.55</v>
      </c>
      <c r="E1189" s="2">
        <v>0</v>
      </c>
      <c r="F1189" s="2">
        <v>0</v>
      </c>
      <c r="G1189" s="3">
        <f t="shared" si="38"/>
        <v>30.891819999999999</v>
      </c>
      <c r="H1189" s="3">
        <f t="shared" si="41"/>
        <v>0.93000000000000327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462</v>
      </c>
      <c r="D1190" s="2">
        <f>BILANCA!E186</f>
        <v>666.16</v>
      </c>
      <c r="E1190" s="2">
        <v>0</v>
      </c>
      <c r="F1190" s="2">
        <v>0</v>
      </c>
      <c r="G1190" s="3">
        <f>B1190/1000*C1190+B1190/500*D1190</f>
        <v>322.97759999999994</v>
      </c>
      <c r="H1190" s="3">
        <f>ABS(C1190-ROUND(C1190,0))+ABS(D1190-ROUND(D1190,0))</f>
        <v>0.15999999999996817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666.16</v>
      </c>
      <c r="E1194" s="2">
        <v>0</v>
      </c>
      <c r="F1194" s="2">
        <v>0</v>
      </c>
      <c r="G1194" s="3">
        <f t="shared" si="42"/>
        <v>245.14687999999998</v>
      </c>
      <c r="H1194" s="3">
        <f t="shared" si="43"/>
        <v>0.15999999999996817</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462</v>
      </c>
      <c r="D1195" s="2">
        <f>BILANCA!E191</f>
        <v>0</v>
      </c>
      <c r="E1195" s="2">
        <v>0</v>
      </c>
      <c r="F1195" s="2">
        <v>0</v>
      </c>
      <c r="G1195" s="3">
        <f t="shared" si="42"/>
        <v>85.47</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1.93</v>
      </c>
      <c r="D1198" s="2">
        <f>BILANCA!E194</f>
        <v>40.799999999999997</v>
      </c>
      <c r="E1198" s="2">
        <v>0</v>
      </c>
      <c r="F1198" s="2">
        <v>0</v>
      </c>
      <c r="G1198" s="3">
        <f t="shared" si="38"/>
        <v>15.70364</v>
      </c>
      <c r="H1198" s="3">
        <f t="shared" si="41"/>
        <v>0.2700000000000029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508686.14</v>
      </c>
      <c r="D1200" s="2">
        <f>BILANCA!E196</f>
        <v>0</v>
      </c>
      <c r="E1200" s="2">
        <v>0</v>
      </c>
      <c r="F1200" s="2">
        <v>0</v>
      </c>
      <c r="G1200" s="3">
        <f t="shared" si="38"/>
        <v>96650.366600000008</v>
      </c>
      <c r="H1200" s="3">
        <f t="shared" si="41"/>
        <v>0.14000000001396984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71890.23</v>
      </c>
      <c r="D1201" s="2">
        <f>BILANCA!E197</f>
        <v>6875</v>
      </c>
      <c r="E1201" s="2">
        <v>0</v>
      </c>
      <c r="F1201" s="2">
        <v>0</v>
      </c>
      <c r="G1201" s="3">
        <f t="shared" si="38"/>
        <v>16357.28393</v>
      </c>
      <c r="H1201" s="3">
        <f t="shared" si="41"/>
        <v>0.22999999999592546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6875</v>
      </c>
      <c r="E1203" s="2">
        <v>0</v>
      </c>
      <c r="F1203" s="2">
        <v>0</v>
      </c>
      <c r="G1203" s="3">
        <f t="shared" si="44"/>
        <v>2653.75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71890.23</v>
      </c>
      <c r="D1206" s="2">
        <f>BILANCA!E202</f>
        <v>0</v>
      </c>
      <c r="E1206" s="2">
        <v>0</v>
      </c>
      <c r="F1206" s="2">
        <v>0</v>
      </c>
      <c r="G1206" s="3">
        <f t="shared" si="44"/>
        <v>14090.48508</v>
      </c>
      <c r="H1206" s="3">
        <f t="shared" si="45"/>
        <v>0.22999999999592546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354901.62</v>
      </c>
      <c r="D1223" s="2">
        <f>BILANCA!E219</f>
        <v>284690.69</v>
      </c>
      <c r="E1223" s="2">
        <v>0</v>
      </c>
      <c r="F1223" s="2">
        <v>0</v>
      </c>
      <c r="G1223" s="3">
        <f t="shared" si="38"/>
        <v>196872.27899999998</v>
      </c>
      <c r="H1223" s="3">
        <f t="shared" si="41"/>
        <v>0.69000000000232831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354901.62</v>
      </c>
      <c r="D1224" s="2">
        <f>BILANCA!E220</f>
        <v>284690.69</v>
      </c>
      <c r="E1224" s="2">
        <v>0</v>
      </c>
      <c r="F1224" s="2">
        <v>0</v>
      </c>
      <c r="G1224" s="3">
        <f t="shared" si="38"/>
        <v>197796.56199999998</v>
      </c>
      <c r="H1224" s="3">
        <f t="shared" si="41"/>
        <v>0.69000000000232831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354901.62</v>
      </c>
      <c r="D1229" s="2">
        <f>BILANCA!E225</f>
        <v>284690.69</v>
      </c>
      <c r="E1229" s="2">
        <v>0</v>
      </c>
      <c r="F1229" s="2">
        <v>0</v>
      </c>
      <c r="G1229" s="3">
        <f t="shared" si="38"/>
        <v>202417.97700000001</v>
      </c>
      <c r="H1229" s="3">
        <f t="shared" si="41"/>
        <v>0.69000000000232831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10698.8</v>
      </c>
      <c r="E1251" s="2">
        <v>0</v>
      </c>
      <c r="F1251" s="2">
        <v>0</v>
      </c>
      <c r="G1251" s="3">
        <f>B1251/1000*C1251+B1251/500*D1251</f>
        <v>5156.8215999999993</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6184771.1200000001</v>
      </c>
      <c r="D1255" s="2">
        <f>BILANCA!E251</f>
        <v>6082505.0700000003</v>
      </c>
      <c r="E1255" s="2">
        <v>0</v>
      </c>
      <c r="F1255" s="2">
        <v>0</v>
      </c>
      <c r="G1255" s="3">
        <f t="shared" si="38"/>
        <v>4495696.4087000005</v>
      </c>
      <c r="H1255" s="3">
        <f t="shared" si="41"/>
        <v>0.19000000040978193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5934530.7199999997</v>
      </c>
      <c r="D1256" s="2">
        <f>BILANCA!E252</f>
        <v>5886660.71</v>
      </c>
      <c r="E1256" s="2">
        <v>0</v>
      </c>
      <c r="F1256" s="2">
        <v>0</v>
      </c>
      <c r="G1256" s="3">
        <f t="shared" si="38"/>
        <v>4356131.6264399998</v>
      </c>
      <c r="H1256" s="3">
        <f t="shared" si="41"/>
        <v>0.57000000029802322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5934530.7199999997</v>
      </c>
      <c r="D1257" s="2">
        <f>BILANCA!E253</f>
        <v>5886660.71</v>
      </c>
      <c r="E1257" s="2">
        <v>0</v>
      </c>
      <c r="F1257" s="2">
        <v>0</v>
      </c>
      <c r="G1257" s="3">
        <f t="shared" si="38"/>
        <v>4373839.4785799999</v>
      </c>
      <c r="H1257" s="3">
        <f t="shared" si="41"/>
        <v>0.57000000029802322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209432.59999999963</v>
      </c>
      <c r="D1259" s="2">
        <f>BILANCA!E255</f>
        <v>151711.33000000007</v>
      </c>
      <c r="E1259" s="2">
        <v>0</v>
      </c>
      <c r="F1259" s="2">
        <v>0</v>
      </c>
      <c r="G1259" s="3">
        <f t="shared" si="38"/>
        <v>127700.95973999995</v>
      </c>
      <c r="H1259" s="3">
        <f t="shared" si="41"/>
        <v>0.73000000044703484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8606720.8399999999</v>
      </c>
      <c r="D1260" s="2">
        <f>BILANCA!E256</f>
        <v>8796934.75</v>
      </c>
      <c r="E1260" s="2">
        <v>0</v>
      </c>
      <c r="F1260" s="2">
        <v>0</v>
      </c>
      <c r="G1260" s="3">
        <f t="shared" si="38"/>
        <v>6550147.585</v>
      </c>
      <c r="H1260" s="3">
        <f t="shared" si="41"/>
        <v>0.41000000014901161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8242260.0499999998</v>
      </c>
      <c r="D1261" s="2">
        <f>BILANCA!E257</f>
        <v>8502684.8900000006</v>
      </c>
      <c r="E1261" s="2">
        <v>0</v>
      </c>
      <c r="F1261" s="2">
        <v>0</v>
      </c>
      <c r="G1261" s="3">
        <f t="shared" si="38"/>
        <v>6337155.0873300005</v>
      </c>
      <c r="H1261" s="3">
        <f t="shared" si="41"/>
        <v>0.15999999921768904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364460.79</v>
      </c>
      <c r="D1263" s="2">
        <f>BILANCA!E259</f>
        <v>294249.86</v>
      </c>
      <c r="E1263" s="2">
        <v>0</v>
      </c>
      <c r="F1263" s="2">
        <v>0</v>
      </c>
      <c r="G1263" s="3">
        <f t="shared" si="38"/>
        <v>241099.00903000002</v>
      </c>
      <c r="H1263" s="3">
        <f t="shared" si="41"/>
        <v>0.3500000000349246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8397288.2400000002</v>
      </c>
      <c r="D1264" s="2">
        <f>BILANCA!E260</f>
        <v>8645223.4199999999</v>
      </c>
      <c r="E1264" s="2">
        <v>0</v>
      </c>
      <c r="F1264" s="2">
        <v>0</v>
      </c>
      <c r="G1264" s="3">
        <f t="shared" si="38"/>
        <v>6524684.7103200005</v>
      </c>
      <c r="H1264" s="3">
        <f t="shared" si="41"/>
        <v>0.66000000014901161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8397288.2400000002</v>
      </c>
      <c r="D1266" s="2">
        <f>BILANCA!E262</f>
        <v>8645223.4199999999</v>
      </c>
      <c r="E1266" s="2">
        <v>0</v>
      </c>
      <c r="F1266" s="2">
        <v>0</v>
      </c>
      <c r="G1266" s="3">
        <f t="shared" si="38"/>
        <v>6576060.1804799996</v>
      </c>
      <c r="H1266" s="3">
        <f t="shared" si="41"/>
        <v>0.66000000014901161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30828.23</v>
      </c>
      <c r="D1278" s="2">
        <f>BILANCA!E274</f>
        <v>36048.080000000002</v>
      </c>
      <c r="E1278" s="2">
        <v>0</v>
      </c>
      <c r="F1278" s="2">
        <v>0</v>
      </c>
      <c r="G1278" s="3">
        <f t="shared" si="38"/>
        <v>27583.736520000006</v>
      </c>
      <c r="H1278" s="3">
        <f t="shared" si="41"/>
        <v>0.31000000000130967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15352.11</v>
      </c>
      <c r="D1279" s="2">
        <f>BILANCA!E275</f>
        <v>6042.06</v>
      </c>
      <c r="E1279" s="2">
        <v>0</v>
      </c>
      <c r="F1279" s="2">
        <v>0</v>
      </c>
      <c r="G1279" s="3">
        <f t="shared" ref="G1279:G1294" si="48">B1279/1000*C1279+B1279/500*D1279</f>
        <v>7380.345870000001</v>
      </c>
      <c r="H1279" s="3">
        <f t="shared" ref="H1279:H1294" si="49">ABS(C1279-ROUND(C1279,0))+ABS(D1279-ROUND(D1279,0))</f>
        <v>0.17000000000098225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3918.24</v>
      </c>
      <c r="D1290" s="2">
        <f>BILANCA!E286</f>
        <v>3543.7</v>
      </c>
      <c r="E1290" s="2">
        <v>0</v>
      </c>
      <c r="F1290" s="2">
        <v>0</v>
      </c>
      <c r="G1290" s="3">
        <f t="shared" si="48"/>
        <v>3081.5792000000001</v>
      </c>
      <c r="H1290" s="3">
        <f t="shared" si="49"/>
        <v>0.53999999999996362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11557.88</v>
      </c>
      <c r="D1291" s="2">
        <f>BILANCA!E287</f>
        <v>26026.52</v>
      </c>
      <c r="E1291" s="2">
        <v>0</v>
      </c>
      <c r="F1291" s="2">
        <v>0</v>
      </c>
      <c r="G1291" s="3">
        <f t="shared" si="48"/>
        <v>17874.668520000003</v>
      </c>
      <c r="H1291" s="3">
        <f t="shared" si="49"/>
        <v>0.6000000000003638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435.8</v>
      </c>
      <c r="E1294" s="2">
        <v>0</v>
      </c>
      <c r="F1294" s="2">
        <v>0</v>
      </c>
      <c r="G1294" s="3">
        <f t="shared" si="48"/>
        <v>247.53439999999998</v>
      </c>
      <c r="H1294" s="3">
        <f t="shared" si="49"/>
        <v>0.19999999999998863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9979.57</v>
      </c>
      <c r="D1295" s="2">
        <f>BILANCA!E291</f>
        <v>8084.95</v>
      </c>
      <c r="E1295" s="2">
        <v>0</v>
      </c>
      <c r="F1295" s="2">
        <v>0</v>
      </c>
      <c r="G1295" s="3">
        <f t="shared" si="38"/>
        <v>7452.5989499999996</v>
      </c>
      <c r="H1295" s="3">
        <f t="shared" si="41"/>
        <v>0.48000000000047294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9979.57</v>
      </c>
      <c r="D1297" s="2">
        <f>BILANCA!E293</f>
        <v>8084.95</v>
      </c>
      <c r="E1297" s="2">
        <v>0</v>
      </c>
      <c r="F1297" s="2">
        <v>0</v>
      </c>
      <c r="G1297" s="3">
        <f t="shared" si="50"/>
        <v>7504.8978899999984</v>
      </c>
      <c r="H1297" s="3">
        <f t="shared" si="51"/>
        <v>0.48000000000047294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299793.78000000003</v>
      </c>
      <c r="D1301" s="2">
        <f>BILANCA!E297</f>
        <v>306793.78000000003</v>
      </c>
      <c r="E1301" s="2">
        <v>0</v>
      </c>
      <c r="F1301" s="2">
        <v>0</v>
      </c>
      <c r="G1301" s="3">
        <f t="shared" si="38"/>
        <v>265793.96993999998</v>
      </c>
      <c r="H1301" s="3">
        <f t="shared" si="41"/>
        <v>0.43999999994412065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299793.78000000003</v>
      </c>
      <c r="D1302" s="2">
        <f>BILANCA!E298</f>
        <v>306793.78000000003</v>
      </c>
      <c r="E1302" s="2">
        <v>0</v>
      </c>
      <c r="F1302" s="2">
        <v>0</v>
      </c>
      <c r="G1302" s="3">
        <f t="shared" si="38"/>
        <v>266707.35128</v>
      </c>
      <c r="H1302" s="3">
        <f t="shared" si="41"/>
        <v>0.43999999994412065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50718.97</v>
      </c>
      <c r="D1305" s="2">
        <f>BILANCA!E302</f>
        <v>50640.18</v>
      </c>
      <c r="E1305" s="2">
        <v>0</v>
      </c>
      <c r="F1305" s="2">
        <v>0</v>
      </c>
      <c r="G1305" s="3">
        <f t="shared" si="38"/>
        <v>44839.802349999998</v>
      </c>
      <c r="H1305" s="3">
        <f t="shared" si="41"/>
        <v>0.20999999999912689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9979.57</v>
      </c>
      <c r="D1308" s="2">
        <f>BILANCA!E305</f>
        <v>8084.95</v>
      </c>
      <c r="E1308" s="2">
        <v>0</v>
      </c>
      <c r="F1308" s="2">
        <v>0</v>
      </c>
      <c r="G1308" s="3">
        <f t="shared" ref="G1308:G1581" si="52">B1308/1000*C1308+B1308/500*D1308</f>
        <v>7792.5420599999998</v>
      </c>
      <c r="H1308" s="3">
        <f t="shared" si="41"/>
        <v>0.48000000000047294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542431.56999999995</v>
      </c>
      <c r="D1340" s="2">
        <f>BILANCA!E337</f>
        <v>37979.57</v>
      </c>
      <c r="E1340" s="2">
        <v>0</v>
      </c>
      <c r="F1340" s="2">
        <v>0</v>
      </c>
      <c r="G1340" s="3">
        <f t="shared" si="52"/>
        <v>204068.93429999999</v>
      </c>
      <c r="H1340" s="3">
        <f t="shared" si="41"/>
        <v>0.86000000005151378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71890.23</v>
      </c>
      <c r="D1342" s="2">
        <f>BILANCA!E339</f>
        <v>6875</v>
      </c>
      <c r="E1342" s="2">
        <v>0</v>
      </c>
      <c r="F1342" s="2">
        <v>0</v>
      </c>
      <c r="G1342" s="3">
        <f t="shared" si="52"/>
        <v>28432.556359999999</v>
      </c>
      <c r="H1342" s="3">
        <f t="shared" si="41"/>
        <v>0.22999999999592546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354901.62</v>
      </c>
      <c r="D1346" s="2">
        <f>BILANCA!E343</f>
        <v>284690.69</v>
      </c>
      <c r="E1346" s="2">
        <v>0</v>
      </c>
      <c r="F1346" s="2">
        <v>0</v>
      </c>
      <c r="G1346" s="3">
        <f t="shared" si="52"/>
        <v>310559.08799999999</v>
      </c>
      <c r="H1346" s="3">
        <f t="shared" si="41"/>
        <v>0.69000000000232831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49.39</v>
      </c>
      <c r="D1347" s="2">
        <f>BILANCA!E344</f>
        <v>0</v>
      </c>
      <c r="E1347" s="2">
        <v>0</v>
      </c>
      <c r="F1347" s="2">
        <v>0</v>
      </c>
      <c r="G1347" s="3">
        <f t="shared" si="52"/>
        <v>16.64443</v>
      </c>
      <c r="H1347" s="3">
        <f t="shared" si="41"/>
        <v>0.39000000000000057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302.39999999999998</v>
      </c>
      <c r="E1371" s="2">
        <v>0</v>
      </c>
      <c r="F1371" s="2">
        <v>0</v>
      </c>
      <c r="G1371" s="3">
        <f t="shared" si="57"/>
        <v>218.33279999999996</v>
      </c>
      <c r="H1371" s="3">
        <f t="shared" si="58"/>
        <v>0.39999999999997726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10396.4</v>
      </c>
      <c r="E1372" s="2">
        <v>0</v>
      </c>
      <c r="F1372" s="2">
        <v>0</v>
      </c>
      <c r="G1372" s="3">
        <f t="shared" ref="G1372:G1389" si="59">B1372/1000*C1372+B1372/500*D1372</f>
        <v>7526.9935999999998</v>
      </c>
      <c r="H1372" s="3">
        <f t="shared" ref="H1372:H1389" si="60">ABS(C1372-ROUND(C1372,0))+ABS(D1372-ROUND(D1372,0))</f>
        <v>0.3999999999996362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299793.78000000003</v>
      </c>
      <c r="D1400" s="14">
        <f>BILANCA!E397</f>
        <v>306793.78000000003</v>
      </c>
      <c r="E1400" s="14">
        <v>0</v>
      </c>
      <c r="F1400" s="14">
        <v>0</v>
      </c>
      <c r="G1400" s="15">
        <f t="shared" si="52"/>
        <v>356218.72260000004</v>
      </c>
      <c r="H1400" s="15">
        <f t="shared" si="41"/>
        <v>0.43999999994412065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580982.68999999994</v>
      </c>
      <c r="D1401" s="7">
        <f>'RAS-funkcijski'!E5</f>
        <v>583257.48</v>
      </c>
      <c r="E1401" s="7">
        <v>0</v>
      </c>
      <c r="F1401" s="7">
        <v>0</v>
      </c>
      <c r="G1401" s="8">
        <f t="shared" si="52"/>
        <v>1747.4976499999998</v>
      </c>
      <c r="H1401" s="8">
        <f t="shared" si="41"/>
        <v>0.7900000000372529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575756.69999999995</v>
      </c>
      <c r="D1402" s="2">
        <f>'RAS-funkcijski'!E6</f>
        <v>578762.29</v>
      </c>
      <c r="E1402" s="2">
        <v>0</v>
      </c>
      <c r="F1402" s="2">
        <v>0</v>
      </c>
      <c r="G1402" s="3">
        <f t="shared" si="52"/>
        <v>3466.5625599999998</v>
      </c>
      <c r="H1402" s="3">
        <f t="shared" si="41"/>
        <v>0.59000000008381903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575756.69999999995</v>
      </c>
      <c r="D1403" s="2">
        <f>'RAS-funkcijski'!E7</f>
        <v>578762.29</v>
      </c>
      <c r="E1403" s="2">
        <v>0</v>
      </c>
      <c r="F1403" s="2">
        <v>0</v>
      </c>
      <c r="G1403" s="3">
        <f t="shared" si="52"/>
        <v>5199.8438400000005</v>
      </c>
      <c r="H1403" s="3">
        <f t="shared" si="41"/>
        <v>0.59000000008381903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5225.99</v>
      </c>
      <c r="D1416" s="2">
        <f>'RAS-funkcijski'!E20</f>
        <v>4495.1899999999996</v>
      </c>
      <c r="E1416" s="2">
        <v>0</v>
      </c>
      <c r="F1416" s="2">
        <v>0</v>
      </c>
      <c r="G1416" s="3">
        <f t="shared" si="52"/>
        <v>227.46191999999999</v>
      </c>
      <c r="H1416" s="3">
        <f t="shared" si="41"/>
        <v>0.1999999999998181</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89905.94</v>
      </c>
      <c r="D1424" s="2">
        <f>'RAS-funkcijski'!E28</f>
        <v>126771.45000000001</v>
      </c>
      <c r="E1424" s="2">
        <v>0</v>
      </c>
      <c r="F1424" s="2">
        <v>0</v>
      </c>
      <c r="G1424" s="3">
        <f t="shared" si="52"/>
        <v>8242.7721600000004</v>
      </c>
      <c r="H1424" s="3">
        <f t="shared" si="41"/>
        <v>0.51000000000931323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80917.61</v>
      </c>
      <c r="D1426" s="2">
        <f>'RAS-funkcijski'!E30</f>
        <v>117921.21</v>
      </c>
      <c r="E1426" s="2">
        <v>0</v>
      </c>
      <c r="F1426" s="2">
        <v>0</v>
      </c>
      <c r="G1426" s="3">
        <f t="shared" si="52"/>
        <v>8235.7607800000005</v>
      </c>
      <c r="H1426" s="3">
        <f t="shared" si="41"/>
        <v>0.60000000000582077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8988.33</v>
      </c>
      <c r="D1430" s="2">
        <f>'RAS-funkcijski'!E34</f>
        <v>8850.24</v>
      </c>
      <c r="E1430" s="2">
        <v>0</v>
      </c>
      <c r="F1430" s="2">
        <v>0</v>
      </c>
      <c r="G1430" s="3">
        <f t="shared" si="52"/>
        <v>800.66430000000003</v>
      </c>
      <c r="H1430" s="3">
        <f t="shared" si="41"/>
        <v>0.56999999999970896</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19248.560000000001</v>
      </c>
      <c r="D1431" s="2">
        <f>'RAS-funkcijski'!E35</f>
        <v>202549.37</v>
      </c>
      <c r="E1431" s="2">
        <v>0</v>
      </c>
      <c r="F1431" s="2">
        <v>0</v>
      </c>
      <c r="G1431" s="3">
        <f t="shared" si="52"/>
        <v>13154.766299999999</v>
      </c>
      <c r="H1431" s="3">
        <f t="shared" si="41"/>
        <v>0.80999999999403371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19248.560000000001</v>
      </c>
      <c r="D1435" s="2">
        <f>'RAS-funkcijski'!E39</f>
        <v>902.74</v>
      </c>
      <c r="E1435" s="2">
        <v>0</v>
      </c>
      <c r="F1435" s="2">
        <v>0</v>
      </c>
      <c r="G1435" s="3">
        <f t="shared" si="52"/>
        <v>736.8914000000002</v>
      </c>
      <c r="H1435" s="3">
        <f t="shared" si="41"/>
        <v>0.69999999999868123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19248.560000000001</v>
      </c>
      <c r="D1436" s="2">
        <f>'RAS-funkcijski'!E40</f>
        <v>902.74</v>
      </c>
      <c r="E1436" s="2">
        <v>0</v>
      </c>
      <c r="F1436" s="2">
        <v>0</v>
      </c>
      <c r="G1436" s="3">
        <f t="shared" si="52"/>
        <v>757.94543999999996</v>
      </c>
      <c r="H1436" s="3">
        <f t="shared" si="41"/>
        <v>0.69999999999868123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198168.82</v>
      </c>
      <c r="E1450" s="2">
        <v>0</v>
      </c>
      <c r="F1450" s="2">
        <v>0</v>
      </c>
      <c r="G1450" s="3">
        <f t="shared" si="52"/>
        <v>19816.882000000001</v>
      </c>
      <c r="H1450" s="3">
        <f t="shared" si="63"/>
        <v>0.17999999999301508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198168.82</v>
      </c>
      <c r="E1451" s="2">
        <v>0</v>
      </c>
      <c r="F1451" s="2">
        <v>0</v>
      </c>
      <c r="G1451" s="3">
        <f t="shared" si="52"/>
        <v>20213.219639999999</v>
      </c>
      <c r="H1451" s="3">
        <f t="shared" si="63"/>
        <v>0.17999999999301508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3477.81</v>
      </c>
      <c r="E1457" s="2">
        <v>0</v>
      </c>
      <c r="F1457" s="2">
        <v>0</v>
      </c>
      <c r="G1457" s="3">
        <f t="shared" si="52"/>
        <v>396.47034000000002</v>
      </c>
      <c r="H1457" s="3">
        <f t="shared" si="63"/>
        <v>0.19000000000005457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3477.81</v>
      </c>
      <c r="E1460" s="2">
        <v>0</v>
      </c>
      <c r="F1460" s="2">
        <v>0</v>
      </c>
      <c r="G1460" s="3">
        <f t="shared" si="52"/>
        <v>417.3372</v>
      </c>
      <c r="H1460" s="3">
        <f t="shared" si="63"/>
        <v>0.19000000000005457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644179.98</v>
      </c>
      <c r="D1478" s="2">
        <f>'RAS-funkcijski'!E82</f>
        <v>495124.36</v>
      </c>
      <c r="E1478" s="2">
        <v>0</v>
      </c>
      <c r="F1478" s="2">
        <v>0</v>
      </c>
      <c r="G1478" s="3">
        <f t="shared" si="52"/>
        <v>127485.43859999999</v>
      </c>
      <c r="H1478" s="3">
        <f t="shared" si="63"/>
        <v>0.38000000000465661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501635.51</v>
      </c>
      <c r="D1479" s="2">
        <f>'RAS-funkcijski'!E83</f>
        <v>21120</v>
      </c>
      <c r="E1479" s="2">
        <v>0</v>
      </c>
      <c r="F1479" s="2">
        <v>0</v>
      </c>
      <c r="G1479" s="3">
        <f t="shared" si="52"/>
        <v>42966.165289999997</v>
      </c>
      <c r="H1479" s="3">
        <f t="shared" si="63"/>
        <v>0.48999999999068677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411606.33</v>
      </c>
      <c r="E1480" s="2">
        <v>0</v>
      </c>
      <c r="F1480" s="2">
        <v>0</v>
      </c>
      <c r="G1480" s="3">
        <f t="shared" si="52"/>
        <v>65857.012799999997</v>
      </c>
      <c r="H1480" s="3">
        <f t="shared" si="63"/>
        <v>0.33000000001629815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20407.53</v>
      </c>
      <c r="D1482" s="2">
        <f>'RAS-funkcijski'!E86</f>
        <v>45998.03</v>
      </c>
      <c r="E1482" s="2">
        <v>0</v>
      </c>
      <c r="F1482" s="2">
        <v>0</v>
      </c>
      <c r="G1482" s="3">
        <f t="shared" si="52"/>
        <v>9217.0943800000005</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122136.94</v>
      </c>
      <c r="D1484" s="2">
        <f>'RAS-funkcijski'!E88</f>
        <v>16400</v>
      </c>
      <c r="E1484" s="2">
        <v>0</v>
      </c>
      <c r="F1484" s="2">
        <v>0</v>
      </c>
      <c r="G1484" s="3">
        <f t="shared" si="52"/>
        <v>13014.702960000002</v>
      </c>
      <c r="H1484" s="3">
        <f t="shared" si="63"/>
        <v>5.9999999997671694E-2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2000</v>
      </c>
      <c r="E1485" s="2">
        <v>0</v>
      </c>
      <c r="F1485" s="2">
        <v>0</v>
      </c>
      <c r="G1485" s="3">
        <f t="shared" si="52"/>
        <v>340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2000</v>
      </c>
      <c r="E1502" s="2">
        <v>0</v>
      </c>
      <c r="F1502" s="2">
        <v>0</v>
      </c>
      <c r="G1502" s="3">
        <f t="shared" si="52"/>
        <v>408</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378164.47999999992</v>
      </c>
      <c r="D1503" s="2">
        <f>'RAS-funkcijski'!E107</f>
        <v>114522.6</v>
      </c>
      <c r="E1503" s="2">
        <v>0</v>
      </c>
      <c r="F1503" s="2">
        <v>0</v>
      </c>
      <c r="G1503" s="3">
        <f t="shared" si="52"/>
        <v>62542.597039999986</v>
      </c>
      <c r="H1503" s="3">
        <f t="shared" si="63"/>
        <v>0.87999999991734512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51502.34</v>
      </c>
      <c r="D1504" s="2">
        <f>'RAS-funkcijski'!E108</f>
        <v>76859.460000000006</v>
      </c>
      <c r="E1504" s="2">
        <v>0</v>
      </c>
      <c r="F1504" s="2">
        <v>0</v>
      </c>
      <c r="G1504" s="3">
        <f t="shared" si="52"/>
        <v>21343.011040000001</v>
      </c>
      <c r="H1504" s="3">
        <f t="shared" si="63"/>
        <v>0.80000000000291038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313872.59999999998</v>
      </c>
      <c r="D1505" s="2">
        <f>'RAS-funkcijski'!E109</f>
        <v>21026.38</v>
      </c>
      <c r="E1505" s="2">
        <v>0</v>
      </c>
      <c r="F1505" s="2">
        <v>0</v>
      </c>
      <c r="G1505" s="3">
        <f t="shared" si="52"/>
        <v>37372.162799999998</v>
      </c>
      <c r="H1505" s="3">
        <f t="shared" si="63"/>
        <v>0.7800000000243017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12789.54</v>
      </c>
      <c r="D1507" s="2">
        <f>'RAS-funkcijski'!E111</f>
        <v>16636.759999999998</v>
      </c>
      <c r="E1507" s="2">
        <v>0</v>
      </c>
      <c r="F1507" s="2">
        <v>0</v>
      </c>
      <c r="G1507" s="3">
        <f t="shared" si="52"/>
        <v>4928.7474199999997</v>
      </c>
      <c r="H1507" s="3">
        <f t="shared" si="63"/>
        <v>0.7000000000007276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35915.31</v>
      </c>
      <c r="D1510" s="2">
        <f>'RAS-funkcijski'!E114</f>
        <v>79611.8</v>
      </c>
      <c r="E1510" s="2">
        <v>0</v>
      </c>
      <c r="F1510" s="2">
        <v>0</v>
      </c>
      <c r="G1510" s="3">
        <f t="shared" si="52"/>
        <v>21465.2801</v>
      </c>
      <c r="H1510" s="3">
        <f t="shared" si="63"/>
        <v>0.50999999999476131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35915.31</v>
      </c>
      <c r="D1511" s="2">
        <f>'RAS-funkcijski'!E115</f>
        <v>75445.64</v>
      </c>
      <c r="E1511" s="2">
        <v>0</v>
      </c>
      <c r="F1511" s="2">
        <v>0</v>
      </c>
      <c r="G1511" s="3">
        <f t="shared" si="52"/>
        <v>20735.531489999998</v>
      </c>
      <c r="H1511" s="3">
        <f t="shared" si="63"/>
        <v>0.66999999999825377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8018.88</v>
      </c>
      <c r="D1512" s="2">
        <f>'RAS-funkcijski'!E116</f>
        <v>75445.64</v>
      </c>
      <c r="E1512" s="2">
        <v>0</v>
      </c>
      <c r="F1512" s="2">
        <v>0</v>
      </c>
      <c r="G1512" s="3">
        <f t="shared" si="52"/>
        <v>17797.937919999997</v>
      </c>
      <c r="H1512" s="3">
        <f t="shared" si="63"/>
        <v>0.48000000000047294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27896.43</v>
      </c>
      <c r="D1513" s="2">
        <f>'RAS-funkcijski'!E117</f>
        <v>0</v>
      </c>
      <c r="E1513" s="2">
        <v>0</v>
      </c>
      <c r="F1513" s="2">
        <v>0</v>
      </c>
      <c r="G1513" s="3">
        <f t="shared" si="52"/>
        <v>3152.2965899999999</v>
      </c>
      <c r="H1513" s="3">
        <f t="shared" si="63"/>
        <v>0.43000000000029104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4166.16</v>
      </c>
      <c r="E1514" s="2">
        <v>0</v>
      </c>
      <c r="F1514" s="2">
        <v>0</v>
      </c>
      <c r="G1514" s="3">
        <f t="shared" si="52"/>
        <v>949.88448000000005</v>
      </c>
      <c r="H1514" s="3">
        <f t="shared" si="63"/>
        <v>0.15999999999985448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4166.16</v>
      </c>
      <c r="E1515" s="2">
        <v>0</v>
      </c>
      <c r="F1515" s="2">
        <v>0</v>
      </c>
      <c r="G1515" s="3">
        <f t="shared" si="52"/>
        <v>958.21680000000003</v>
      </c>
      <c r="H1515" s="3">
        <f t="shared" si="63"/>
        <v>0.15999999999985448</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107088.45</v>
      </c>
      <c r="D1525" s="2">
        <f>'RAS-funkcijski'!E129</f>
        <v>136916.74</v>
      </c>
      <c r="E1525" s="2">
        <v>0</v>
      </c>
      <c r="F1525" s="2">
        <v>0</v>
      </c>
      <c r="G1525" s="3">
        <f t="shared" si="52"/>
        <v>47615.241249999999</v>
      </c>
      <c r="H1525" s="3">
        <f t="shared" si="63"/>
        <v>0.71000000000640284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24990</v>
      </c>
      <c r="E1529" s="2">
        <v>0</v>
      </c>
      <c r="F1529" s="2">
        <v>0</v>
      </c>
      <c r="G1529" s="3">
        <f t="shared" si="52"/>
        <v>6447.42</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95588.45</v>
      </c>
      <c r="D1534" s="2">
        <f>'RAS-funkcijski'!E138</f>
        <v>100826.74</v>
      </c>
      <c r="E1534" s="2">
        <v>0</v>
      </c>
      <c r="F1534" s="2">
        <v>0</v>
      </c>
      <c r="G1534" s="3">
        <f t="shared" si="52"/>
        <v>39830.418620000004</v>
      </c>
      <c r="H1534" s="3">
        <f t="shared" si="63"/>
        <v>0.70999999999185093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11500</v>
      </c>
      <c r="D1536" s="2">
        <f>'RAS-funkcijski'!E140</f>
        <v>11100</v>
      </c>
      <c r="E1536" s="2">
        <v>0</v>
      </c>
      <c r="F1536" s="2">
        <v>0</v>
      </c>
      <c r="G1536" s="3">
        <f t="shared" si="52"/>
        <v>4583.2000000000007</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1855485.41</v>
      </c>
      <c r="D1537" s="14">
        <f>'RAS-funkcijski'!E141</f>
        <v>1740753.8</v>
      </c>
      <c r="E1537" s="14">
        <v>0</v>
      </c>
      <c r="F1537" s="14">
        <v>0</v>
      </c>
      <c r="G1537" s="15">
        <f t="shared" si="52"/>
        <v>731168.04237000004</v>
      </c>
      <c r="H1537" s="15">
        <f t="shared" si="63"/>
        <v>0.60999999986961484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969223.42</v>
      </c>
      <c r="D1582" s="7"/>
      <c r="E1582" s="7">
        <v>0</v>
      </c>
      <c r="F1582" s="7">
        <v>0</v>
      </c>
      <c r="G1582" s="8">
        <f t="shared" ref="G1582:G1686" si="70">B1582/1000*C1582</f>
        <v>969.22342000000003</v>
      </c>
      <c r="H1582" s="8">
        <f t="shared" ref="H1582:H1686" si="71">ABS(C1582-ROUND(C1582,0))</f>
        <v>0.42000000004190952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1241661.05</v>
      </c>
      <c r="D1583" s="2">
        <v>0</v>
      </c>
      <c r="E1583" s="2">
        <v>0</v>
      </c>
      <c r="F1583" s="2">
        <v>0</v>
      </c>
      <c r="G1583" s="3">
        <f t="shared" si="70"/>
        <v>2483.3221000000003</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983622.22</v>
      </c>
      <c r="D1585" s="2">
        <v>0</v>
      </c>
      <c r="E1585" s="2">
        <v>0</v>
      </c>
      <c r="F1585" s="2">
        <v>0</v>
      </c>
      <c r="G1585" s="3">
        <f t="shared" si="70"/>
        <v>3934.4888799999999</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343245.1</v>
      </c>
      <c r="D1586" s="2">
        <v>0</v>
      </c>
      <c r="E1586" s="2">
        <v>0</v>
      </c>
      <c r="F1586" s="2">
        <v>0</v>
      </c>
      <c r="G1586" s="3">
        <f t="shared" si="70"/>
        <v>1716.2255</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549573.93999999994</v>
      </c>
      <c r="D1587" s="2">
        <v>0</v>
      </c>
      <c r="E1587" s="2">
        <v>0</v>
      </c>
      <c r="F1587" s="2">
        <v>0</v>
      </c>
      <c r="G1587" s="3">
        <f t="shared" si="70"/>
        <v>3297.44364</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6622.97</v>
      </c>
      <c r="D1588" s="2">
        <v>0</v>
      </c>
      <c r="E1588" s="2">
        <v>0</v>
      </c>
      <c r="F1588" s="2">
        <v>0</v>
      </c>
      <c r="G1588" s="3">
        <f t="shared" si="70"/>
        <v>46.360790000000001</v>
      </c>
      <c r="H1588" s="3">
        <f t="shared" si="71"/>
        <v>2.9999999999745341E-2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902.74</v>
      </c>
      <c r="D1589" s="2">
        <v>0</v>
      </c>
      <c r="E1589" s="2">
        <v>0</v>
      </c>
      <c r="F1589" s="2">
        <v>0</v>
      </c>
      <c r="G1589" s="3">
        <f t="shared" si="70"/>
        <v>7.2219199999999999</v>
      </c>
      <c r="H1589" s="3">
        <f t="shared" si="71"/>
        <v>0.25999999999999091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10839.06</v>
      </c>
      <c r="D1590" s="2">
        <v>0</v>
      </c>
      <c r="E1590" s="2">
        <v>0</v>
      </c>
      <c r="F1590" s="2">
        <v>0</v>
      </c>
      <c r="G1590" s="3">
        <f>B1590/1000*C1590</f>
        <v>97.551539999999989</v>
      </c>
      <c r="H1590" s="3">
        <f>ABS(C1590-ROUND(C1590,0))</f>
        <v>5.9999999999490683E-2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33317.769999999997</v>
      </c>
      <c r="D1591" s="2">
        <v>0</v>
      </c>
      <c r="E1591" s="2">
        <v>0</v>
      </c>
      <c r="F1591" s="2">
        <v>0</v>
      </c>
      <c r="G1591" s="3">
        <f t="shared" si="70"/>
        <v>333.17769999999996</v>
      </c>
      <c r="H1591" s="3">
        <f t="shared" si="71"/>
        <v>0.23000000000320142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2499.2800000000002</v>
      </c>
      <c r="D1592" s="2">
        <v>0</v>
      </c>
      <c r="E1592" s="2">
        <v>0</v>
      </c>
      <c r="F1592" s="2">
        <v>0</v>
      </c>
      <c r="G1592" s="3">
        <f t="shared" si="70"/>
        <v>27.492080000000001</v>
      </c>
      <c r="H1592" s="3">
        <f t="shared" si="71"/>
        <v>0.28000000000020009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36621.360000000001</v>
      </c>
      <c r="D1593" s="2">
        <v>0</v>
      </c>
      <c r="E1593" s="2">
        <v>0</v>
      </c>
      <c r="F1593" s="2">
        <v>0</v>
      </c>
      <c r="G1593" s="3">
        <f t="shared" si="70"/>
        <v>439.45632000000001</v>
      </c>
      <c r="H1593" s="3">
        <f t="shared" si="71"/>
        <v>0.36000000000058208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247340.03</v>
      </c>
      <c r="D1594" s="2">
        <v>0</v>
      </c>
      <c r="E1594" s="2">
        <v>0</v>
      </c>
      <c r="F1594" s="2">
        <v>0</v>
      </c>
      <c r="G1594" s="3">
        <f t="shared" si="70"/>
        <v>3215.4203899999998</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10698.8</v>
      </c>
      <c r="D1601" s="2">
        <v>0</v>
      </c>
      <c r="E1601" s="2">
        <v>0</v>
      </c>
      <c r="F1601" s="2">
        <v>0</v>
      </c>
      <c r="G1601" s="3">
        <f>B1601/1000*C1601</f>
        <v>213.976</v>
      </c>
      <c r="H1601" s="3">
        <f>ABS(C1601-ROUND(C1601,0))</f>
        <v>0.2000000000007276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1870640.4100000001</v>
      </c>
      <c r="D1602" s="2">
        <v>0</v>
      </c>
      <c r="E1602" s="2">
        <v>0</v>
      </c>
      <c r="F1602" s="2">
        <v>0</v>
      </c>
      <c r="G1602" s="3">
        <f t="shared" si="70"/>
        <v>39283.448610000007</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1488074.2200000002</v>
      </c>
      <c r="D1604" s="2">
        <v>0</v>
      </c>
      <c r="E1604" s="2">
        <v>0</v>
      </c>
      <c r="F1604" s="2">
        <v>0</v>
      </c>
      <c r="G1604" s="3">
        <f t="shared" si="70"/>
        <v>34225.707060000001</v>
      </c>
      <c r="H1604" s="3">
        <f t="shared" si="71"/>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339438.87</v>
      </c>
      <c r="D1605" s="2">
        <v>0</v>
      </c>
      <c r="E1605" s="2">
        <v>0</v>
      </c>
      <c r="F1605" s="2">
        <v>0</v>
      </c>
      <c r="G1605" s="3">
        <f t="shared" si="70"/>
        <v>8146.5328799999997</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549631.06000000006</v>
      </c>
      <c r="D1606" s="2">
        <v>0</v>
      </c>
      <c r="E1606" s="2">
        <v>0</v>
      </c>
      <c r="F1606" s="2">
        <v>0</v>
      </c>
      <c r="G1606" s="3">
        <f t="shared" si="70"/>
        <v>13740.776500000002</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6288.04</v>
      </c>
      <c r="D1607" s="2">
        <v>0</v>
      </c>
      <c r="E1607" s="2">
        <v>0</v>
      </c>
      <c r="F1607" s="2">
        <v>0</v>
      </c>
      <c r="G1607" s="3">
        <f t="shared" si="70"/>
        <v>163.48903999999999</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995.67</v>
      </c>
      <c r="D1608" s="2">
        <v>0</v>
      </c>
      <c r="E1608" s="2">
        <v>0</v>
      </c>
      <c r="F1608" s="2">
        <v>0</v>
      </c>
      <c r="G1608" s="3">
        <f t="shared" si="70"/>
        <v>26.883089999999999</v>
      </c>
      <c r="H1608" s="3">
        <f t="shared" si="71"/>
        <v>0.33000000000004093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10634.9</v>
      </c>
      <c r="D1609" s="2">
        <v>0</v>
      </c>
      <c r="E1609" s="2">
        <v>0</v>
      </c>
      <c r="F1609" s="2">
        <v>0</v>
      </c>
      <c r="G1609" s="3">
        <f>B1609/1000*C1609</f>
        <v>297.77719999999999</v>
      </c>
      <c r="H1609" s="3">
        <f>ABS(C1609-ROUND(C1609,0))</f>
        <v>0.1000000000003638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33278.9</v>
      </c>
      <c r="D1610" s="2">
        <v>0</v>
      </c>
      <c r="E1610" s="2">
        <v>0</v>
      </c>
      <c r="F1610" s="2">
        <v>0</v>
      </c>
      <c r="G1610" s="3">
        <f t="shared" si="70"/>
        <v>965.08810000000005</v>
      </c>
      <c r="H1610" s="3">
        <f t="shared" si="71"/>
        <v>9.9999999998544808E-2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2499.2800000000002</v>
      </c>
      <c r="D1611" s="2">
        <v>0</v>
      </c>
      <c r="E1611" s="2">
        <v>0</v>
      </c>
      <c r="F1611" s="2">
        <v>0</v>
      </c>
      <c r="G1611" s="3">
        <f t="shared" si="70"/>
        <v>74.978400000000008</v>
      </c>
      <c r="H1611" s="3">
        <f t="shared" si="71"/>
        <v>0.28000000000020009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545307.5</v>
      </c>
      <c r="D1612" s="2">
        <v>0</v>
      </c>
      <c r="E1612" s="2">
        <v>0</v>
      </c>
      <c r="F1612" s="2">
        <v>0</v>
      </c>
      <c r="G1612" s="3">
        <f t="shared" si="70"/>
        <v>16904.532500000001</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312355.26</v>
      </c>
      <c r="D1613" s="2">
        <v>0</v>
      </c>
      <c r="E1613" s="2">
        <v>0</v>
      </c>
      <c r="F1613" s="2">
        <v>0</v>
      </c>
      <c r="G1613" s="3">
        <f t="shared" si="70"/>
        <v>9995.3683200000014</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70210.929999999993</v>
      </c>
      <c r="D1614" s="2">
        <v>0</v>
      </c>
      <c r="E1614" s="2">
        <v>0</v>
      </c>
      <c r="F1614" s="2">
        <v>0</v>
      </c>
      <c r="G1614" s="3">
        <f t="shared" si="70"/>
        <v>2316.9606899999999</v>
      </c>
      <c r="H1614" s="3">
        <f t="shared" si="71"/>
        <v>7.0000000006984919E-2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70210.929999999993</v>
      </c>
      <c r="D1618" s="2">
        <v>0</v>
      </c>
      <c r="E1618" s="2">
        <v>0</v>
      </c>
      <c r="F1618" s="2">
        <v>0</v>
      </c>
      <c r="G1618" s="3">
        <f t="shared" si="70"/>
        <v>2597.8044099999997</v>
      </c>
      <c r="H1618" s="3">
        <f t="shared" si="71"/>
        <v>7.0000000006984919E-2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340244.06000000006</v>
      </c>
      <c r="D1621" s="2">
        <v>0</v>
      </c>
      <c r="E1621" s="2">
        <v>0</v>
      </c>
      <c r="F1621" s="2">
        <v>0</v>
      </c>
      <c r="G1621" s="3">
        <f t="shared" si="70"/>
        <v>13609.762400000003</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340244.06</v>
      </c>
      <c r="D1681" s="2">
        <v>0</v>
      </c>
      <c r="E1681" s="2">
        <v>0</v>
      </c>
      <c r="F1681" s="2">
        <v>0</v>
      </c>
      <c r="G1681" s="3">
        <f t="shared" si="70"/>
        <v>34024.406000000003</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37979.57</v>
      </c>
      <c r="D1683" s="2">
        <v>0</v>
      </c>
      <c r="E1683" s="2">
        <v>0</v>
      </c>
      <c r="F1683" s="2">
        <v>0</v>
      </c>
      <c r="G1683" s="3">
        <f t="shared" si="70"/>
        <v>3873.9161399999998</v>
      </c>
      <c r="H1683" s="3">
        <f t="shared" si="71"/>
        <v>0.43000000000029104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6875</v>
      </c>
      <c r="D1684" s="2">
        <v>0</v>
      </c>
      <c r="E1684" s="2">
        <v>0</v>
      </c>
      <c r="F1684" s="2">
        <v>0</v>
      </c>
      <c r="G1684" s="3">
        <f t="shared" si="70"/>
        <v>708.125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284690.69</v>
      </c>
      <c r="D1685" s="2">
        <v>0</v>
      </c>
      <c r="E1685" s="2">
        <v>0</v>
      </c>
      <c r="F1685" s="2">
        <v>0</v>
      </c>
      <c r="G1685" s="3">
        <f>B1685/1000*C1685</f>
        <v>29607.831759999997</v>
      </c>
      <c r="H1685" s="3">
        <f>ABS(C1685-ROUND(C1685,0))</f>
        <v>0.30999999999767169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10698.8</v>
      </c>
      <c r="D1686" s="14">
        <v>0</v>
      </c>
      <c r="E1686" s="14">
        <v>0</v>
      </c>
      <c r="F1686" s="14">
        <v>0</v>
      </c>
      <c r="G1686" s="15">
        <f t="shared" si="70"/>
        <v>1123.3739999999998</v>
      </c>
      <c r="H1686" s="15">
        <f t="shared" si="71"/>
        <v>0.2000000000007276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6"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90" zoomScaleNormal="9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28410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2411647.4099999997</v>
      </c>
      <c r="I17" s="275">
        <f>'PR-RAS'!E6</f>
        <v>2400599.6500000004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1555159.3099999998</v>
      </c>
      <c r="I18" s="275">
        <f>'PR-RAS'!E152</f>
        <v>2140174.81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209432.59999999966</v>
      </c>
      <c r="I19" s="275">
        <f>'PR-RAS'!E649</f>
        <v>151711.33000000045</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5474368.3100000005</v>
      </c>
      <c r="I22" s="275">
        <f>BILANCA!E7</f>
        <v>5356287.370000001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1679626.2300000002</v>
      </c>
      <c r="I23" s="275">
        <f>BILANCA!E69</f>
        <v>1066461.76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969223.42</v>
      </c>
      <c r="I24" s="275">
        <f>BILANCA!E177</f>
        <v>340244.06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6184771.1200000001</v>
      </c>
      <c r="I25" s="275">
        <f>BILANCA!E251</f>
        <v>6082505.0700000003</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580982.68999999994</v>
      </c>
      <c r="I27" s="275">
        <f>'RAS-funkcijski'!E5</f>
        <v>583257.48</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19248.560000000001</v>
      </c>
      <c r="I28" s="275">
        <f>'RAS-funkcijski'!E35</f>
        <v>202549.37</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122136.94</v>
      </c>
      <c r="I29" s="275">
        <f>'RAS-funkcijski'!E88</f>
        <v>16400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35915.31</v>
      </c>
      <c r="I30" s="275">
        <f>'RAS-funkcijski'!E114</f>
        <v>79611.8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1855485.41</v>
      </c>
      <c r="I31" s="275">
        <f>'RAS-funkcijski'!E141</f>
        <v>1740753.8</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969223.42</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340244.06000000006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340244.06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34" zoomScaleNormal="100" workbookViewId="0">
      <selection activeCell="A250" sqref="A2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2411647.4099999997</v>
      </c>
      <c r="E6" s="60">
        <f>E7+E43+E49+E82+E106+E125+E134+E140</f>
        <v>2400599.6500000004</v>
      </c>
      <c r="F6" s="45">
        <f t="shared" ref="F6:F132" si="0">IF(D6&lt;&gt;0,IF(E6/D6&gt;=100,"&gt;&gt;100",E6/D6*100),"-")</f>
        <v>99.541899866697364</v>
      </c>
    </row>
    <row r="7" spans="1:24" ht="12.75" customHeight="1" x14ac:dyDescent="0.2">
      <c r="A7" s="63">
        <v>61</v>
      </c>
      <c r="B7" s="220" t="s">
        <v>17</v>
      </c>
      <c r="C7" s="247" t="s">
        <v>18</v>
      </c>
      <c r="D7" s="60">
        <f>D8+D17+D23+D29+D36+D39</f>
        <v>1362743.2999999998</v>
      </c>
      <c r="E7" s="60">
        <f>E8+E17+E23+E29+E36+E39</f>
        <v>1544266.73</v>
      </c>
      <c r="F7" s="45">
        <f t="shared" si="0"/>
        <v>113.32044193502915</v>
      </c>
    </row>
    <row r="8" spans="1:24" ht="12.75" customHeight="1" x14ac:dyDescent="0.2">
      <c r="A8" s="63">
        <v>611</v>
      </c>
      <c r="B8" s="220" t="s">
        <v>19</v>
      </c>
      <c r="C8" s="247" t="s">
        <v>20</v>
      </c>
      <c r="D8" s="60">
        <f>SUM(D9:D14)-D15-D16</f>
        <v>1280747.1599999999</v>
      </c>
      <c r="E8" s="60">
        <f>SUM(E9:E14)-E15-E16</f>
        <v>1497812.0699999998</v>
      </c>
      <c r="F8" s="45">
        <f t="shared" si="0"/>
        <v>116.94830305147816</v>
      </c>
    </row>
    <row r="9" spans="1:24" ht="12.75" customHeight="1" x14ac:dyDescent="0.2">
      <c r="A9" s="63">
        <v>6111</v>
      </c>
      <c r="B9" s="65" t="s">
        <v>21</v>
      </c>
      <c r="C9" s="247" t="s">
        <v>22</v>
      </c>
      <c r="D9" s="194">
        <v>1134586.97</v>
      </c>
      <c r="E9" s="194">
        <v>1416368.84</v>
      </c>
      <c r="F9" s="45">
        <f t="shared" si="0"/>
        <v>124.8356342396564</v>
      </c>
    </row>
    <row r="10" spans="1:24" ht="12.75" customHeight="1" x14ac:dyDescent="0.2">
      <c r="A10" s="63">
        <v>6112</v>
      </c>
      <c r="B10" s="65" t="s">
        <v>23</v>
      </c>
      <c r="C10" s="247" t="s">
        <v>24</v>
      </c>
      <c r="D10" s="194">
        <v>145506.51999999999</v>
      </c>
      <c r="E10" s="194">
        <v>167988.27</v>
      </c>
      <c r="F10" s="45">
        <f t="shared" si="0"/>
        <v>115.45068220997932</v>
      </c>
    </row>
    <row r="11" spans="1:24" ht="12.75" customHeight="1" x14ac:dyDescent="0.2">
      <c r="A11" s="63">
        <v>6113</v>
      </c>
      <c r="B11" s="65" t="s">
        <v>25</v>
      </c>
      <c r="C11" s="247" t="s">
        <v>26</v>
      </c>
      <c r="D11" s="194">
        <v>26875.64</v>
      </c>
      <c r="E11" s="194">
        <v>23391.66</v>
      </c>
      <c r="F11" s="45">
        <f t="shared" si="0"/>
        <v>87.036662196695588</v>
      </c>
    </row>
    <row r="12" spans="1:24" ht="12.75" customHeight="1" x14ac:dyDescent="0.2">
      <c r="A12" s="63">
        <v>6114</v>
      </c>
      <c r="B12" s="65" t="s">
        <v>27</v>
      </c>
      <c r="C12" s="247" t="s">
        <v>28</v>
      </c>
      <c r="D12" s="194">
        <v>62467.360000000001</v>
      </c>
      <c r="E12" s="194">
        <v>64370.45</v>
      </c>
      <c r="F12" s="45">
        <f t="shared" si="0"/>
        <v>103.04653502245012</v>
      </c>
    </row>
    <row r="13" spans="1:24" ht="12.75" customHeight="1" x14ac:dyDescent="0.2">
      <c r="A13" s="63">
        <v>6115</v>
      </c>
      <c r="B13" s="65" t="s">
        <v>29</v>
      </c>
      <c r="C13" s="247" t="s">
        <v>30</v>
      </c>
      <c r="D13" s="194">
        <v>0</v>
      </c>
      <c r="E13" s="194">
        <v>67700.679999999993</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88689.33</v>
      </c>
      <c r="E15" s="194">
        <v>242007.83</v>
      </c>
      <c r="F15" s="45">
        <f t="shared" si="0"/>
        <v>272.87141531004909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74950.91</v>
      </c>
      <c r="E23" s="60">
        <f t="shared" si="2"/>
        <v>41026.29</v>
      </c>
      <c r="F23" s="45">
        <f t="shared" si="0"/>
        <v>54.737547549456032</v>
      </c>
    </row>
    <row r="24" spans="1:6" ht="12.75" customHeight="1" x14ac:dyDescent="0.2">
      <c r="A24" s="63">
        <v>6131</v>
      </c>
      <c r="B24" s="65" t="s">
        <v>51</v>
      </c>
      <c r="C24" s="247" t="s">
        <v>52</v>
      </c>
      <c r="D24" s="194">
        <v>17531.86</v>
      </c>
      <c r="E24" s="194">
        <v>17389.7</v>
      </c>
      <c r="F24" s="45">
        <f t="shared" si="0"/>
        <v>99.189133383451605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57419.05</v>
      </c>
      <c r="E27" s="194">
        <v>23636.59</v>
      </c>
      <c r="F27" s="45">
        <f t="shared" si="0"/>
        <v>41.165066297683431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7045.23</v>
      </c>
      <c r="E29" s="60">
        <f>SUM(E30:E35)</f>
        <v>5428.37</v>
      </c>
      <c r="F29" s="45">
        <f t="shared" si="0"/>
        <v>77.050287925305497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6601.86</v>
      </c>
      <c r="E31" s="194">
        <v>5428.37</v>
      </c>
      <c r="F31" s="45">
        <f t="shared" si="0"/>
        <v>82.224857843092707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443.37</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857920.33000000007</v>
      </c>
      <c r="E49" s="60">
        <f>E50+E53+E58+E61+E64+E68+E71+E74+E77</f>
        <v>668069.6399999999</v>
      </c>
      <c r="F49" s="45">
        <f t="shared" si="0"/>
        <v>77.870825138273602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50745</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50745</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507313.05</v>
      </c>
      <c r="E58" s="60">
        <f t="shared" si="9"/>
        <v>189199.57</v>
      </c>
      <c r="F58" s="45">
        <f t="shared" si="0"/>
        <v>37.294441765296597</v>
      </c>
    </row>
    <row r="59" spans="1:6" ht="24" x14ac:dyDescent="0.2">
      <c r="A59" s="63">
        <v>6331</v>
      </c>
      <c r="B59" s="65" t="s">
        <v>121</v>
      </c>
      <c r="C59" s="247" t="s">
        <v>122</v>
      </c>
      <c r="D59" s="194">
        <v>377004.81</v>
      </c>
      <c r="E59" s="194">
        <v>142761.70000000001</v>
      </c>
      <c r="F59" s="45">
        <f t="shared" si="0"/>
        <v>37.867341798636474</v>
      </c>
    </row>
    <row r="60" spans="1:6" ht="24" x14ac:dyDescent="0.2">
      <c r="A60" s="63">
        <v>6332</v>
      </c>
      <c r="B60" s="65" t="s">
        <v>123</v>
      </c>
      <c r="C60" s="247" t="s">
        <v>124</v>
      </c>
      <c r="D60" s="194">
        <v>130308.24</v>
      </c>
      <c r="E60" s="194">
        <v>46437.87</v>
      </c>
      <c r="F60" s="45">
        <f t="shared" si="0"/>
        <v>35.636940534228692</v>
      </c>
    </row>
    <row r="61" spans="1:6" ht="12.75" customHeight="1" x14ac:dyDescent="0.2">
      <c r="A61" s="63">
        <v>634</v>
      </c>
      <c r="B61" s="65" t="s">
        <v>125</v>
      </c>
      <c r="C61" s="247" t="s">
        <v>126</v>
      </c>
      <c r="D61" s="60">
        <f t="shared" ref="D61:E61" si="10">SUM(D62:D63)</f>
        <v>3781.25</v>
      </c>
      <c r="E61" s="60">
        <f t="shared" si="10"/>
        <v>52117.440000000002</v>
      </c>
      <c r="F61" s="45">
        <f t="shared" si="0"/>
        <v>1378.3124628099174</v>
      </c>
    </row>
    <row r="62" spans="1:6" ht="12.75" customHeight="1" x14ac:dyDescent="0.2">
      <c r="A62" s="63">
        <v>6341</v>
      </c>
      <c r="B62" s="65" t="s">
        <v>127</v>
      </c>
      <c r="C62" s="247" t="s">
        <v>128</v>
      </c>
      <c r="D62" s="194">
        <v>3781.25</v>
      </c>
      <c r="E62" s="194">
        <v>52117.440000000002</v>
      </c>
      <c r="F62" s="45">
        <f t="shared" si="0"/>
        <v>1378.3124628099174</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251200.45</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251200.45</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346826.03</v>
      </c>
      <c r="E74" s="60">
        <f t="shared" si="13"/>
        <v>124807.18</v>
      </c>
      <c r="F74" s="45">
        <f t="shared" si="0"/>
        <v>35.985528537174673</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346826.03</v>
      </c>
      <c r="E76" s="194">
        <v>124807.18</v>
      </c>
      <c r="F76" s="45">
        <f t="shared" si="0"/>
        <v>35.985528537174673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42527.25</v>
      </c>
      <c r="E82" s="60">
        <f t="shared" si="15"/>
        <v>45613.520000000004</v>
      </c>
      <c r="F82" s="45">
        <f t="shared" si="0"/>
        <v>107.25715864533917</v>
      </c>
    </row>
    <row r="83" spans="1:6" ht="12.75" customHeight="1" x14ac:dyDescent="0.2">
      <c r="A83" s="63">
        <v>641</v>
      </c>
      <c r="B83" s="64" t="s">
        <v>169</v>
      </c>
      <c r="C83" s="247" t="s">
        <v>170</v>
      </c>
      <c r="D83" s="60">
        <f t="shared" ref="D83:E83" si="16">SUM(D84:D90)</f>
        <v>695.51</v>
      </c>
      <c r="E83" s="60">
        <f t="shared" si="16"/>
        <v>90.5</v>
      </c>
      <c r="F83" s="45">
        <f t="shared" si="0"/>
        <v>13.012034334517116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101.61</v>
      </c>
      <c r="E85" s="194">
        <v>65.239999999999995</v>
      </c>
      <c r="F85" s="45">
        <f t="shared" si="0"/>
        <v>64.206278909556133</v>
      </c>
    </row>
    <row r="86" spans="1:6" ht="12.75" customHeight="1" x14ac:dyDescent="0.2">
      <c r="A86" s="63">
        <v>6414</v>
      </c>
      <c r="B86" s="64" t="s">
        <v>175</v>
      </c>
      <c r="C86" s="247" t="s">
        <v>176</v>
      </c>
      <c r="D86" s="194">
        <v>593.9</v>
      </c>
      <c r="E86" s="194">
        <v>25.26</v>
      </c>
      <c r="F86" s="45">
        <f t="shared" si="0"/>
        <v>4.2532412864118543</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41831.74</v>
      </c>
      <c r="E91" s="60">
        <f t="shared" si="17"/>
        <v>45523.020000000004</v>
      </c>
      <c r="F91" s="45">
        <f t="shared" si="0"/>
        <v>108.82411298215185</v>
      </c>
    </row>
    <row r="92" spans="1:6" ht="12.75" customHeight="1" x14ac:dyDescent="0.2">
      <c r="A92" s="63">
        <v>6421</v>
      </c>
      <c r="B92" s="64" t="s">
        <v>187</v>
      </c>
      <c r="C92" s="247" t="s">
        <v>188</v>
      </c>
      <c r="D92" s="194">
        <v>1340.5</v>
      </c>
      <c r="E92" s="194">
        <v>1350.5</v>
      </c>
      <c r="F92" s="45">
        <f t="shared" si="0"/>
        <v>100.74599030212607</v>
      </c>
    </row>
    <row r="93" spans="1:6" ht="12.75" customHeight="1" x14ac:dyDescent="0.2">
      <c r="A93" s="63">
        <v>6422</v>
      </c>
      <c r="B93" s="64" t="s">
        <v>189</v>
      </c>
      <c r="C93" s="247" t="s">
        <v>190</v>
      </c>
      <c r="D93" s="194">
        <v>40469.06</v>
      </c>
      <c r="E93" s="194">
        <v>44143.55</v>
      </c>
      <c r="F93" s="45">
        <f t="shared" si="0"/>
        <v>109.07975129642251</v>
      </c>
    </row>
    <row r="94" spans="1:6" ht="12.75" customHeight="1" x14ac:dyDescent="0.2">
      <c r="A94" s="63">
        <v>6423</v>
      </c>
      <c r="B94" s="64" t="s">
        <v>191</v>
      </c>
      <c r="C94" s="247" t="s">
        <v>192</v>
      </c>
      <c r="D94" s="194">
        <v>22.18</v>
      </c>
      <c r="E94" s="194">
        <v>28.97</v>
      </c>
      <c r="F94" s="45">
        <f t="shared" si="0"/>
        <v>130.6131650135257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148456.53</v>
      </c>
      <c r="E106" s="60">
        <f>E107+E112+E120+E124</f>
        <v>141918.43</v>
      </c>
      <c r="F106" s="45">
        <f t="shared" si="0"/>
        <v>95.595949871656032</v>
      </c>
    </row>
    <row r="107" spans="1:6" ht="12.75" customHeight="1" x14ac:dyDescent="0.2">
      <c r="A107" s="63">
        <v>651</v>
      </c>
      <c r="B107" s="64" t="s">
        <v>217</v>
      </c>
      <c r="C107" s="247" t="s">
        <v>218</v>
      </c>
      <c r="D107" s="60">
        <f t="shared" ref="D107:E107" si="19">SUM(D108:D111)</f>
        <v>1250.95</v>
      </c>
      <c r="E107" s="60">
        <f t="shared" si="19"/>
        <v>639.08000000000004</v>
      </c>
      <c r="F107" s="45">
        <f t="shared" si="0"/>
        <v>51.087573444182425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620.45000000000005</v>
      </c>
      <c r="E110" s="194">
        <v>155.58000000000001</v>
      </c>
      <c r="F110" s="45">
        <f t="shared" si="0"/>
        <v>25.075348537351921</v>
      </c>
    </row>
    <row r="111" spans="1:6" ht="12.75" customHeight="1" x14ac:dyDescent="0.2">
      <c r="A111" s="63">
        <v>6514</v>
      </c>
      <c r="B111" s="64" t="s">
        <v>225</v>
      </c>
      <c r="C111" s="247" t="s">
        <v>226</v>
      </c>
      <c r="D111" s="194">
        <v>630.5</v>
      </c>
      <c r="E111" s="194">
        <v>483.5</v>
      </c>
      <c r="F111" s="45">
        <f t="shared" si="0"/>
        <v>76.685170499603501</v>
      </c>
    </row>
    <row r="112" spans="1:6" ht="12.75" customHeight="1" x14ac:dyDescent="0.2">
      <c r="A112" s="63">
        <v>652</v>
      </c>
      <c r="B112" s="64" t="s">
        <v>227</v>
      </c>
      <c r="C112" s="247" t="s">
        <v>228</v>
      </c>
      <c r="D112" s="60">
        <f t="shared" ref="D112:E112" si="20">SUM(D113:D119)</f>
        <v>27002.83</v>
      </c>
      <c r="E112" s="60">
        <f t="shared" si="20"/>
        <v>26189.07</v>
      </c>
      <c r="F112" s="45">
        <f t="shared" si="0"/>
        <v>96.986389945053901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76.680000000000007</v>
      </c>
      <c r="E114" s="194">
        <v>0</v>
      </c>
      <c r="F114" s="45">
        <f t="shared" si="0"/>
        <v>0</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26926.15</v>
      </c>
      <c r="E117" s="194">
        <v>26189.07</v>
      </c>
      <c r="F117" s="45">
        <f t="shared" si="0"/>
        <v>97.262586741884732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120202.75</v>
      </c>
      <c r="E120" s="60">
        <f t="shared" si="21"/>
        <v>115090.28</v>
      </c>
      <c r="F120" s="45">
        <f t="shared" si="0"/>
        <v>95.746794478495715</v>
      </c>
    </row>
    <row r="121" spans="1:6" ht="12.75" customHeight="1" x14ac:dyDescent="0.2">
      <c r="A121" s="63">
        <v>6531</v>
      </c>
      <c r="B121" s="64" t="s">
        <v>245</v>
      </c>
      <c r="C121" s="247" t="s">
        <v>246</v>
      </c>
      <c r="D121" s="194">
        <v>272.67</v>
      </c>
      <c r="E121" s="194">
        <v>399.62</v>
      </c>
      <c r="F121" s="45">
        <f t="shared" si="0"/>
        <v>146.558110536546</v>
      </c>
    </row>
    <row r="122" spans="1:6" ht="12.75" customHeight="1" x14ac:dyDescent="0.2">
      <c r="A122" s="63">
        <v>6532</v>
      </c>
      <c r="B122" s="64" t="s">
        <v>247</v>
      </c>
      <c r="C122" s="247" t="s">
        <v>248</v>
      </c>
      <c r="D122" s="194">
        <v>119930.08</v>
      </c>
      <c r="E122" s="194">
        <v>114690.66</v>
      </c>
      <c r="F122" s="45">
        <f t="shared" si="0"/>
        <v>95.631271153992387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731.33</v>
      </c>
      <c r="F140" s="45" t="str">
        <f t="shared" si="26"/>
        <v>-</v>
      </c>
    </row>
    <row r="141" spans="1:6" ht="12.75" customHeight="1" x14ac:dyDescent="0.2">
      <c r="A141" s="63">
        <v>681</v>
      </c>
      <c r="B141" s="65" t="s">
        <v>285</v>
      </c>
      <c r="C141" s="247" t="s">
        <v>286</v>
      </c>
      <c r="D141" s="60">
        <f t="shared" ref="D141:E141" si="29">SUM(D142:D150)</f>
        <v>0</v>
      </c>
      <c r="E141" s="60">
        <f t="shared" si="29"/>
        <v>719.75</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719.75</v>
      </c>
      <c r="F150" s="45" t="str">
        <f t="shared" si="26"/>
        <v>-</v>
      </c>
    </row>
    <row r="151" spans="1:6" ht="12.75" customHeight="1" x14ac:dyDescent="0.2">
      <c r="A151" s="63">
        <v>683</v>
      </c>
      <c r="B151" s="64" t="s">
        <v>305</v>
      </c>
      <c r="C151" s="247" t="s">
        <v>306</v>
      </c>
      <c r="D151" s="194">
        <v>0</v>
      </c>
      <c r="E151" s="194">
        <v>11.58</v>
      </c>
      <c r="F151" s="45" t="str">
        <f t="shared" si="26"/>
        <v>-</v>
      </c>
    </row>
    <row r="152" spans="1:6" ht="12.75" customHeight="1" x14ac:dyDescent="0.2">
      <c r="A152" s="63">
        <v>3</v>
      </c>
      <c r="B152" s="64" t="s">
        <v>307</v>
      </c>
      <c r="C152" s="247" t="s">
        <v>13</v>
      </c>
      <c r="D152" s="60">
        <f>D153+D164+D202+D221+D230+D262+D273</f>
        <v>1555159.3099999998</v>
      </c>
      <c r="E152" s="60">
        <f>E153+E164+E202+E221+E230+E262+E273</f>
        <v>2140174.81</v>
      </c>
      <c r="F152" s="45">
        <f t="shared" si="26"/>
        <v>137.61772162107303</v>
      </c>
    </row>
    <row r="153" spans="1:6" ht="12.75" customHeight="1" x14ac:dyDescent="0.2">
      <c r="A153" s="63">
        <v>31</v>
      </c>
      <c r="B153" s="64" t="s">
        <v>308</v>
      </c>
      <c r="C153" s="247" t="s">
        <v>309</v>
      </c>
      <c r="D153" s="60">
        <f t="shared" ref="D153:E153" si="30">D154+D159+D160</f>
        <v>258971.69</v>
      </c>
      <c r="E153" s="60">
        <f t="shared" si="30"/>
        <v>343144.49</v>
      </c>
      <c r="F153" s="45">
        <f t="shared" si="26"/>
        <v>132.50270328776091</v>
      </c>
    </row>
    <row r="154" spans="1:6" ht="12.75" customHeight="1" x14ac:dyDescent="0.2">
      <c r="A154" s="63">
        <v>311</v>
      </c>
      <c r="B154" s="64" t="s">
        <v>310</v>
      </c>
      <c r="C154" s="247" t="s">
        <v>311</v>
      </c>
      <c r="D154" s="60">
        <f t="shared" ref="D154:E154" si="31">SUM(D155:D158)</f>
        <v>204284.72</v>
      </c>
      <c r="E154" s="60">
        <f t="shared" si="31"/>
        <v>275557.5</v>
      </c>
      <c r="F154" s="45">
        <f t="shared" si="26"/>
        <v>134.88894323569576</v>
      </c>
    </row>
    <row r="155" spans="1:6" ht="12.75" customHeight="1" x14ac:dyDescent="0.2">
      <c r="A155" s="63">
        <v>3111</v>
      </c>
      <c r="B155" s="64" t="s">
        <v>312</v>
      </c>
      <c r="C155" s="247" t="s">
        <v>313</v>
      </c>
      <c r="D155" s="194">
        <v>204284.72</v>
      </c>
      <c r="E155" s="194">
        <v>275557.5</v>
      </c>
      <c r="F155" s="45">
        <f t="shared" si="26"/>
        <v>134.88894323569576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20980</v>
      </c>
      <c r="E159" s="194">
        <v>22120</v>
      </c>
      <c r="F159" s="45">
        <f t="shared" si="26"/>
        <v>105.43374642516683</v>
      </c>
    </row>
    <row r="160" spans="1:6" ht="12.75" customHeight="1" x14ac:dyDescent="0.2">
      <c r="A160" s="63">
        <v>313</v>
      </c>
      <c r="B160" s="65" t="s">
        <v>322</v>
      </c>
      <c r="C160" s="247" t="s">
        <v>323</v>
      </c>
      <c r="D160" s="60">
        <f t="shared" ref="D160:E160" si="32">SUM(D161:D163)</f>
        <v>33706.97</v>
      </c>
      <c r="E160" s="60">
        <f t="shared" si="32"/>
        <v>45466.99</v>
      </c>
      <c r="F160" s="45">
        <f t="shared" si="26"/>
        <v>134.88898586850138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33706.97</v>
      </c>
      <c r="E162" s="194">
        <v>45466.99</v>
      </c>
      <c r="F162" s="45">
        <f t="shared" si="26"/>
        <v>134.88898586850138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437960.02</v>
      </c>
      <c r="E164" s="60">
        <f>E165+E170+E178+E188+E189+E194</f>
        <v>578318.50000000012</v>
      </c>
      <c r="F164" s="45">
        <f t="shared" si="26"/>
        <v>132.04824038504702</v>
      </c>
    </row>
    <row r="165" spans="1:6" ht="12.75" customHeight="1" x14ac:dyDescent="0.2">
      <c r="A165" s="63">
        <v>321</v>
      </c>
      <c r="B165" s="64" t="s">
        <v>332</v>
      </c>
      <c r="C165" s="247" t="s">
        <v>333</v>
      </c>
      <c r="D165" s="60">
        <f t="shared" ref="D165:E165" si="33">SUM(D166:D169)</f>
        <v>12750.68</v>
      </c>
      <c r="E165" s="60">
        <f t="shared" si="33"/>
        <v>12026.18</v>
      </c>
      <c r="F165" s="45">
        <f t="shared" si="26"/>
        <v>94.317950101484783</v>
      </c>
    </row>
    <row r="166" spans="1:6" ht="12.75" customHeight="1" x14ac:dyDescent="0.2">
      <c r="A166" s="63">
        <v>3211</v>
      </c>
      <c r="B166" s="64" t="s">
        <v>334</v>
      </c>
      <c r="C166" s="247" t="s">
        <v>335</v>
      </c>
      <c r="D166" s="194">
        <v>1337.7</v>
      </c>
      <c r="E166" s="194">
        <v>1107.2</v>
      </c>
      <c r="F166" s="45">
        <f t="shared" si="26"/>
        <v>82.768931748523585</v>
      </c>
    </row>
    <row r="167" spans="1:6" ht="12.75" customHeight="1" x14ac:dyDescent="0.2">
      <c r="A167" s="63">
        <v>3212</v>
      </c>
      <c r="B167" s="64" t="s">
        <v>336</v>
      </c>
      <c r="C167" s="247" t="s">
        <v>337</v>
      </c>
      <c r="D167" s="194">
        <v>5967.6</v>
      </c>
      <c r="E167" s="194">
        <v>5959.11</v>
      </c>
      <c r="F167" s="45">
        <f t="shared" si="26"/>
        <v>99.857731751457862</v>
      </c>
    </row>
    <row r="168" spans="1:6" ht="12.75" customHeight="1" x14ac:dyDescent="0.2">
      <c r="A168" s="63">
        <v>3213</v>
      </c>
      <c r="B168" s="64" t="s">
        <v>338</v>
      </c>
      <c r="C168" s="247" t="s">
        <v>339</v>
      </c>
      <c r="D168" s="194">
        <v>433.08</v>
      </c>
      <c r="E168" s="194">
        <v>689.17</v>
      </c>
      <c r="F168" s="45">
        <f t="shared" si="26"/>
        <v>159.13226193774821</v>
      </c>
    </row>
    <row r="169" spans="1:6" ht="12.75" customHeight="1" x14ac:dyDescent="0.2">
      <c r="A169" s="63">
        <v>3214</v>
      </c>
      <c r="B169" s="64" t="s">
        <v>340</v>
      </c>
      <c r="C169" s="247" t="s">
        <v>341</v>
      </c>
      <c r="D169" s="194">
        <v>5012.3</v>
      </c>
      <c r="E169" s="194">
        <v>4270.7</v>
      </c>
      <c r="F169" s="45">
        <f t="shared" si="26"/>
        <v>85.204397182929981</v>
      </c>
    </row>
    <row r="170" spans="1:6" ht="12.75" customHeight="1" x14ac:dyDescent="0.2">
      <c r="A170" s="63">
        <v>322</v>
      </c>
      <c r="B170" s="64" t="s">
        <v>342</v>
      </c>
      <c r="C170" s="247" t="s">
        <v>343</v>
      </c>
      <c r="D170" s="60">
        <f t="shared" ref="D170:E170" si="34">SUM(D171:D177)</f>
        <v>59256.950000000004</v>
      </c>
      <c r="E170" s="60">
        <f t="shared" si="34"/>
        <v>93950.44</v>
      </c>
      <c r="F170" s="45">
        <f t="shared" si="26"/>
        <v>158.54754589967928</v>
      </c>
    </row>
    <row r="171" spans="1:6" ht="12.75" customHeight="1" x14ac:dyDescent="0.2">
      <c r="A171" s="63">
        <v>3221</v>
      </c>
      <c r="B171" s="64" t="s">
        <v>344</v>
      </c>
      <c r="C171" s="247" t="s">
        <v>345</v>
      </c>
      <c r="D171" s="194">
        <v>6019.59</v>
      </c>
      <c r="E171" s="194">
        <v>3956.13</v>
      </c>
      <c r="F171" s="45">
        <f t="shared" si="26"/>
        <v>65.720921192307117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27082.45</v>
      </c>
      <c r="E173" s="194">
        <v>30470.33</v>
      </c>
      <c r="F173" s="45">
        <f t="shared" si="26"/>
        <v>112.5095033868797</v>
      </c>
    </row>
    <row r="174" spans="1:6" ht="12.75" customHeight="1" x14ac:dyDescent="0.2">
      <c r="A174" s="63">
        <v>3224</v>
      </c>
      <c r="B174" s="65" t="s">
        <v>350</v>
      </c>
      <c r="C174" s="247" t="s">
        <v>351</v>
      </c>
      <c r="D174" s="194">
        <v>4894.58</v>
      </c>
      <c r="E174" s="194">
        <v>25595.06</v>
      </c>
      <c r="F174" s="45">
        <f t="shared" si="26"/>
        <v>522.92658409914645</v>
      </c>
    </row>
    <row r="175" spans="1:6" ht="12.75" customHeight="1" x14ac:dyDescent="0.2">
      <c r="A175" s="63">
        <v>3225</v>
      </c>
      <c r="B175" s="65" t="s">
        <v>352</v>
      </c>
      <c r="C175" s="247" t="s">
        <v>353</v>
      </c>
      <c r="D175" s="194">
        <v>20840.37</v>
      </c>
      <c r="E175" s="194">
        <v>33928.92</v>
      </c>
      <c r="F175" s="45">
        <f t="shared" si="26"/>
        <v>162.80382737926436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419.96</v>
      </c>
      <c r="E177" s="194">
        <v>0</v>
      </c>
      <c r="F177" s="45">
        <f t="shared" si="26"/>
        <v>0</v>
      </c>
    </row>
    <row r="178" spans="1:6" ht="12.75" customHeight="1" x14ac:dyDescent="0.2">
      <c r="A178" s="63">
        <v>323</v>
      </c>
      <c r="B178" s="65" t="s">
        <v>358</v>
      </c>
      <c r="C178" s="247" t="s">
        <v>359</v>
      </c>
      <c r="D178" s="60">
        <f t="shared" ref="D178:E178" si="35">SUM(D179:D187)</f>
        <v>326754.95</v>
      </c>
      <c r="E178" s="60">
        <f t="shared" si="35"/>
        <v>434152.52</v>
      </c>
      <c r="F178" s="45">
        <f t="shared" si="26"/>
        <v>132.86792441858952</v>
      </c>
    </row>
    <row r="179" spans="1:6" ht="12.75" customHeight="1" x14ac:dyDescent="0.2">
      <c r="A179" s="63">
        <v>3231</v>
      </c>
      <c r="B179" s="65" t="s">
        <v>360</v>
      </c>
      <c r="C179" s="247" t="s">
        <v>361</v>
      </c>
      <c r="D179" s="194">
        <v>9871.84</v>
      </c>
      <c r="E179" s="194">
        <v>7168.25</v>
      </c>
      <c r="F179" s="45">
        <f t="shared" si="26"/>
        <v>72.613109612797615</v>
      </c>
    </row>
    <row r="180" spans="1:6" ht="12.75" customHeight="1" x14ac:dyDescent="0.2">
      <c r="A180" s="63">
        <v>3232</v>
      </c>
      <c r="B180" s="65" t="s">
        <v>362</v>
      </c>
      <c r="C180" s="247" t="s">
        <v>363</v>
      </c>
      <c r="D180" s="194">
        <v>179402.81</v>
      </c>
      <c r="E180" s="194">
        <v>314195.68</v>
      </c>
      <c r="F180" s="45">
        <f t="shared" si="26"/>
        <v>175.1342021900326</v>
      </c>
    </row>
    <row r="181" spans="1:6" ht="12.75" customHeight="1" x14ac:dyDescent="0.2">
      <c r="A181" s="63">
        <v>3233</v>
      </c>
      <c r="B181" s="65" t="s">
        <v>364</v>
      </c>
      <c r="C181" s="247" t="s">
        <v>365</v>
      </c>
      <c r="D181" s="194">
        <v>25740.63</v>
      </c>
      <c r="E181" s="194">
        <v>22969.08</v>
      </c>
      <c r="F181" s="45">
        <f t="shared" si="26"/>
        <v>89.232781015849255</v>
      </c>
    </row>
    <row r="182" spans="1:6" ht="12.75" customHeight="1" x14ac:dyDescent="0.2">
      <c r="A182" s="63">
        <v>3234</v>
      </c>
      <c r="B182" s="65" t="s">
        <v>366</v>
      </c>
      <c r="C182" s="247" t="s">
        <v>367</v>
      </c>
      <c r="D182" s="194">
        <v>9104.51</v>
      </c>
      <c r="E182" s="194">
        <v>10629.78</v>
      </c>
      <c r="F182" s="45">
        <f t="shared" si="26"/>
        <v>116.75290597736728</v>
      </c>
    </row>
    <row r="183" spans="1:6" ht="12.75" customHeight="1" x14ac:dyDescent="0.2">
      <c r="A183" s="63">
        <v>3235</v>
      </c>
      <c r="B183" s="64" t="s">
        <v>368</v>
      </c>
      <c r="C183" s="247" t="s">
        <v>369</v>
      </c>
      <c r="D183" s="194">
        <v>3624.6</v>
      </c>
      <c r="E183" s="194">
        <v>7568.38</v>
      </c>
      <c r="F183" s="45">
        <f t="shared" si="26"/>
        <v>208.8059372068642</v>
      </c>
    </row>
    <row r="184" spans="1:6" ht="12.75" customHeight="1" x14ac:dyDescent="0.2">
      <c r="A184" s="63">
        <v>3236</v>
      </c>
      <c r="B184" s="64" t="s">
        <v>370</v>
      </c>
      <c r="C184" s="247" t="s">
        <v>371</v>
      </c>
      <c r="D184" s="194">
        <v>11738.33</v>
      </c>
      <c r="E184" s="194">
        <v>10700.24</v>
      </c>
      <c r="F184" s="45">
        <f t="shared" si="26"/>
        <v>91.156408109160338</v>
      </c>
    </row>
    <row r="185" spans="1:6" ht="12.75" customHeight="1" x14ac:dyDescent="0.2">
      <c r="A185" s="63">
        <v>3237</v>
      </c>
      <c r="B185" s="64" t="s">
        <v>372</v>
      </c>
      <c r="C185" s="247" t="s">
        <v>373</v>
      </c>
      <c r="D185" s="194">
        <v>47744.31</v>
      </c>
      <c r="E185" s="194">
        <v>24871.79</v>
      </c>
      <c r="F185" s="45">
        <f t="shared" si="26"/>
        <v>52.093725932996001</v>
      </c>
    </row>
    <row r="186" spans="1:6" ht="12.75" customHeight="1" x14ac:dyDescent="0.2">
      <c r="A186" s="63">
        <v>3238</v>
      </c>
      <c r="B186" s="64" t="s">
        <v>374</v>
      </c>
      <c r="C186" s="247" t="s">
        <v>375</v>
      </c>
      <c r="D186" s="194">
        <v>4656.0600000000004</v>
      </c>
      <c r="E186" s="194">
        <v>9681.1299999999992</v>
      </c>
      <c r="F186" s="45">
        <f t="shared" si="26"/>
        <v>207.92537037752945</v>
      </c>
    </row>
    <row r="187" spans="1:6" ht="12.75" customHeight="1" x14ac:dyDescent="0.2">
      <c r="A187" s="63">
        <v>3239</v>
      </c>
      <c r="B187" s="64" t="s">
        <v>376</v>
      </c>
      <c r="C187" s="247" t="s">
        <v>377</v>
      </c>
      <c r="D187" s="194">
        <v>34871.86</v>
      </c>
      <c r="E187" s="194">
        <v>26368.19</v>
      </c>
      <c r="F187" s="45">
        <f t="shared" si="26"/>
        <v>75.614521278761728</v>
      </c>
    </row>
    <row r="188" spans="1:6" ht="12.75" customHeight="1" x14ac:dyDescent="0.2">
      <c r="A188" s="63">
        <v>324</v>
      </c>
      <c r="B188" s="64" t="s">
        <v>378</v>
      </c>
      <c r="C188" s="247" t="s">
        <v>379</v>
      </c>
      <c r="D188" s="194">
        <v>12110.79</v>
      </c>
      <c r="E188" s="194">
        <v>10997.55</v>
      </c>
      <c r="F188" s="45">
        <f t="shared" si="26"/>
        <v>90.807866373704755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27086.649999999998</v>
      </c>
      <c r="E194" s="60">
        <f t="shared" si="36"/>
        <v>27191.810000000005</v>
      </c>
      <c r="F194" s="45">
        <f t="shared" si="26"/>
        <v>100.38823553300244</v>
      </c>
    </row>
    <row r="195" spans="1:6" ht="12.75" customHeight="1" x14ac:dyDescent="0.2">
      <c r="A195" s="63">
        <v>3291</v>
      </c>
      <c r="B195" s="183" t="s">
        <v>392</v>
      </c>
      <c r="C195" s="247" t="s">
        <v>393</v>
      </c>
      <c r="D195" s="194">
        <v>3070.37</v>
      </c>
      <c r="E195" s="194">
        <v>2625.52</v>
      </c>
      <c r="F195" s="45">
        <f t="shared" si="26"/>
        <v>85.511518155792302</v>
      </c>
    </row>
    <row r="196" spans="1:6" ht="12.75" customHeight="1" x14ac:dyDescent="0.2">
      <c r="A196" s="63">
        <v>3292</v>
      </c>
      <c r="B196" s="64" t="s">
        <v>394</v>
      </c>
      <c r="C196" s="247" t="s">
        <v>395</v>
      </c>
      <c r="D196" s="194">
        <v>3061.97</v>
      </c>
      <c r="E196" s="194">
        <v>3162.72</v>
      </c>
      <c r="F196" s="45">
        <f t="shared" si="26"/>
        <v>103.29036535302436</v>
      </c>
    </row>
    <row r="197" spans="1:6" ht="12.75" customHeight="1" x14ac:dyDescent="0.2">
      <c r="A197" s="63">
        <v>3293</v>
      </c>
      <c r="B197" s="64" t="s">
        <v>396</v>
      </c>
      <c r="C197" s="247" t="s">
        <v>397</v>
      </c>
      <c r="D197" s="194">
        <v>14309.3</v>
      </c>
      <c r="E197" s="194">
        <v>14141.05</v>
      </c>
      <c r="F197" s="45">
        <f t="shared" si="26"/>
        <v>98.82419126022937</v>
      </c>
    </row>
    <row r="198" spans="1:6" ht="12.75" customHeight="1" x14ac:dyDescent="0.2">
      <c r="A198" s="63">
        <v>3294</v>
      </c>
      <c r="B198" s="64" t="s">
        <v>398</v>
      </c>
      <c r="C198" s="247" t="s">
        <v>399</v>
      </c>
      <c r="D198" s="194">
        <v>1416.4</v>
      </c>
      <c r="E198" s="194">
        <v>1085.24</v>
      </c>
      <c r="F198" s="45">
        <f t="shared" si="26"/>
        <v>76.619598983338037</v>
      </c>
    </row>
    <row r="199" spans="1:6" ht="12.75" customHeight="1" x14ac:dyDescent="0.2">
      <c r="A199" s="63">
        <v>3295</v>
      </c>
      <c r="B199" s="64" t="s">
        <v>400</v>
      </c>
      <c r="C199" s="247" t="s">
        <v>401</v>
      </c>
      <c r="D199" s="194">
        <v>1971.92</v>
      </c>
      <c r="E199" s="194">
        <v>2758.27</v>
      </c>
      <c r="F199" s="45">
        <f t="shared" si="26"/>
        <v>139.87737839263255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3256.69</v>
      </c>
      <c r="E201" s="194">
        <v>3419.01</v>
      </c>
      <c r="F201" s="45">
        <f t="shared" si="26"/>
        <v>104.98420175085748</v>
      </c>
    </row>
    <row r="202" spans="1:6" ht="12.75" customHeight="1" x14ac:dyDescent="0.2">
      <c r="A202" s="63">
        <v>34</v>
      </c>
      <c r="B202" s="183" t="s">
        <v>406</v>
      </c>
      <c r="C202" s="247" t="s">
        <v>407</v>
      </c>
      <c r="D202" s="60">
        <f t="shared" ref="D202:E202" si="37">D203+D208+D216</f>
        <v>8223.1299999999992</v>
      </c>
      <c r="E202" s="60">
        <f t="shared" si="37"/>
        <v>7716.85</v>
      </c>
      <c r="F202" s="45">
        <f t="shared" si="26"/>
        <v>93.843220282301274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5225.99</v>
      </c>
      <c r="E208" s="60">
        <f t="shared" si="39"/>
        <v>4495.1899999999996</v>
      </c>
      <c r="F208" s="45">
        <f t="shared" si="26"/>
        <v>86.01604672033433</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5225.99</v>
      </c>
      <c r="E211" s="194">
        <v>4495.1899999999996</v>
      </c>
      <c r="F211" s="45">
        <f t="shared" si="26"/>
        <v>86.01604672033433</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2997.14</v>
      </c>
      <c r="E216" s="60">
        <f t="shared" si="40"/>
        <v>3221.6600000000003</v>
      </c>
      <c r="F216" s="45">
        <f t="shared" si="26"/>
        <v>107.49114155494908</v>
      </c>
    </row>
    <row r="217" spans="1:6" ht="12.75" customHeight="1" x14ac:dyDescent="0.2">
      <c r="A217" s="63">
        <v>3431</v>
      </c>
      <c r="B217" s="182" t="s">
        <v>436</v>
      </c>
      <c r="C217" s="247" t="s">
        <v>437</v>
      </c>
      <c r="D217" s="194">
        <v>1818.29</v>
      </c>
      <c r="E217" s="194">
        <v>2127.7800000000002</v>
      </c>
      <c r="F217" s="45">
        <f t="shared" si="26"/>
        <v>117.02093725423339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1178.8499999999999</v>
      </c>
      <c r="E220" s="194">
        <v>1093.8800000000001</v>
      </c>
      <c r="F220" s="45">
        <f t="shared" si="26"/>
        <v>92.792127921279231</v>
      </c>
    </row>
    <row r="221" spans="1:6" ht="12.75" customHeight="1" x14ac:dyDescent="0.2">
      <c r="A221" s="63">
        <v>35</v>
      </c>
      <c r="B221" s="65" t="s">
        <v>444</v>
      </c>
      <c r="C221" s="247" t="s">
        <v>445</v>
      </c>
      <c r="D221" s="60">
        <f t="shared" ref="D221:E221" si="41">D222+D225+D229</f>
        <v>1239.51</v>
      </c>
      <c r="E221" s="60">
        <f t="shared" si="41"/>
        <v>4380.55</v>
      </c>
      <c r="F221" s="45">
        <f t="shared" si="26"/>
        <v>353.40981516889741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1239.51</v>
      </c>
      <c r="E225" s="60">
        <f t="shared" si="43"/>
        <v>4380.55</v>
      </c>
      <c r="F225" s="45">
        <f t="shared" si="26"/>
        <v>353.40981516889741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270.49</v>
      </c>
      <c r="E227" s="194">
        <v>3477.81</v>
      </c>
      <c r="F227" s="45">
        <f t="shared" si="26"/>
        <v>1285.7443898110835</v>
      </c>
    </row>
    <row r="228" spans="1:6" ht="12.75" customHeight="1" x14ac:dyDescent="0.2">
      <c r="A228" s="63">
        <v>3523</v>
      </c>
      <c r="B228" s="64" t="s">
        <v>458</v>
      </c>
      <c r="C228" s="247" t="s">
        <v>459</v>
      </c>
      <c r="D228" s="194">
        <v>969.02</v>
      </c>
      <c r="E228" s="194">
        <v>902.74</v>
      </c>
      <c r="F228" s="45">
        <f t="shared" si="26"/>
        <v>93.160099894739005</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603090.22</v>
      </c>
      <c r="E230" s="60">
        <f>E231+E234+E237+E242+E246+E250+E254+E257</f>
        <v>892749.15</v>
      </c>
      <c r="F230" s="45">
        <f t="shared" ref="F230:F245" si="44">IF(D230&lt;&gt;0,IF(E230/D230&gt;=100,"&gt;&gt;100",E230/D230*100),"-")</f>
        <v>148.02912075078919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160</v>
      </c>
      <c r="E237" s="60">
        <f t="shared" si="47"/>
        <v>125073.64</v>
      </c>
      <c r="F237" s="45" t="str">
        <f t="shared" si="44"/>
        <v>&gt;&gt;100</v>
      </c>
    </row>
    <row r="238" spans="1:6" ht="12" x14ac:dyDescent="0.2">
      <c r="A238" s="63">
        <v>3631</v>
      </c>
      <c r="B238" s="65" t="s">
        <v>478</v>
      </c>
      <c r="C238" s="247" t="s">
        <v>479</v>
      </c>
      <c r="D238" s="194">
        <v>160</v>
      </c>
      <c r="E238" s="194">
        <v>25073.64</v>
      </c>
      <c r="F238" s="45" t="str">
        <f t="shared" si="44"/>
        <v>&gt;&gt;100</v>
      </c>
    </row>
    <row r="239" spans="1:6" ht="12" x14ac:dyDescent="0.2">
      <c r="A239" s="63">
        <v>3632</v>
      </c>
      <c r="B239" s="65" t="s">
        <v>480</v>
      </c>
      <c r="C239" s="247" t="s">
        <v>481</v>
      </c>
      <c r="D239" s="194">
        <v>0</v>
      </c>
      <c r="E239" s="194">
        <v>100000</v>
      </c>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69597.56</v>
      </c>
      <c r="E246" s="60">
        <f t="shared" si="48"/>
        <v>105114.47</v>
      </c>
      <c r="F246" s="45">
        <f t="shared" ref="F246:F249" si="49">IF(D246&lt;&gt;0,IF(E246/D246&gt;=100,"&gt;&gt;100",E246/D246*100),"-")</f>
        <v>151.03183215043748</v>
      </c>
    </row>
    <row r="247" spans="1:6" ht="12.75" customHeight="1" x14ac:dyDescent="0.2">
      <c r="A247" s="63" t="s">
        <v>493</v>
      </c>
      <c r="B247" s="64" t="s">
        <v>494</v>
      </c>
      <c r="C247" s="247" t="s">
        <v>493</v>
      </c>
      <c r="D247" s="194">
        <v>69597.56</v>
      </c>
      <c r="E247" s="194">
        <v>105114.47</v>
      </c>
      <c r="F247" s="45">
        <f t="shared" si="49"/>
        <v>151.03183215043748</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533332.66</v>
      </c>
      <c r="E250" s="60">
        <f t="shared" si="50"/>
        <v>662561.04</v>
      </c>
      <c r="F250" s="45">
        <f t="shared" ref="F250:F253" si="51">IF(D250&lt;&gt;0,IF(E250/D250&gt;=100,"&gt;&gt;100",E250/D250*100),"-")</f>
        <v>124.23035184081921</v>
      </c>
    </row>
    <row r="251" spans="1:6" ht="24" x14ac:dyDescent="0.2">
      <c r="A251" s="63">
        <v>3672</v>
      </c>
      <c r="B251" s="64" t="s">
        <v>501</v>
      </c>
      <c r="C251" s="247" t="s">
        <v>502</v>
      </c>
      <c r="D251" s="194">
        <v>533332.66</v>
      </c>
      <c r="E251" s="194">
        <v>662561.04</v>
      </c>
      <c r="F251" s="45">
        <f t="shared" si="51"/>
        <v>124.23035184081921</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95588.45</v>
      </c>
      <c r="E262" s="60">
        <f t="shared" si="55"/>
        <v>125816.73999999999</v>
      </c>
      <c r="F262" s="45">
        <f t="shared" ref="F262:F268" si="56">IF(D262&lt;&gt;0,IF(E262/D262&gt;=100,"&gt;&gt;100",E262/D262*100),"-")</f>
        <v>131.62337081519786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95588.45</v>
      </c>
      <c r="E269" s="60">
        <f t="shared" si="58"/>
        <v>125816.73999999999</v>
      </c>
      <c r="F269" s="45">
        <f t="shared" ref="F269:F272" si="59">IF(D269&lt;&gt;0,IF(E269/D269&gt;=100,"&gt;&gt;100",E269/D269*100),"-")</f>
        <v>131.62337081519786</v>
      </c>
    </row>
    <row r="270" spans="1:6" ht="12.75" customHeight="1" x14ac:dyDescent="0.2">
      <c r="A270" s="63">
        <v>3721</v>
      </c>
      <c r="B270" s="65" t="s">
        <v>533</v>
      </c>
      <c r="C270" s="247" t="s">
        <v>534</v>
      </c>
      <c r="D270" s="194">
        <v>13367.84</v>
      </c>
      <c r="E270" s="194">
        <v>41754.199999999997</v>
      </c>
      <c r="F270" s="45">
        <f t="shared" si="59"/>
        <v>312.34814300590068</v>
      </c>
    </row>
    <row r="271" spans="1:6" ht="12.75" customHeight="1" x14ac:dyDescent="0.2">
      <c r="A271" s="63">
        <v>3722</v>
      </c>
      <c r="B271" s="65" t="s">
        <v>535</v>
      </c>
      <c r="C271" s="247" t="s">
        <v>536</v>
      </c>
      <c r="D271" s="194">
        <v>82220.61</v>
      </c>
      <c r="E271" s="194">
        <v>84062.54</v>
      </c>
      <c r="F271" s="45">
        <f t="shared" si="59"/>
        <v>102.24022906178875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150086.29</v>
      </c>
      <c r="E273" s="60">
        <f t="shared" si="60"/>
        <v>188048.53</v>
      </c>
      <c r="F273" s="45">
        <f t="shared" ref="F273:F277" si="61">IF(D273&lt;&gt;0,IF(E273/D273&gt;=100,"&gt;&gt;100",E273/D273*100),"-")</f>
        <v>125.29360942961544</v>
      </c>
    </row>
    <row r="274" spans="1:6" ht="12.75" customHeight="1" x14ac:dyDescent="0.2">
      <c r="A274" s="63">
        <v>381</v>
      </c>
      <c r="B274" s="64" t="s">
        <v>541</v>
      </c>
      <c r="C274" s="247" t="s">
        <v>542</v>
      </c>
      <c r="D274" s="60">
        <f t="shared" ref="D274:E274" si="62">SUM(D275:D277)</f>
        <v>150086.29</v>
      </c>
      <c r="E274" s="60">
        <f t="shared" si="62"/>
        <v>166928.53</v>
      </c>
      <c r="F274" s="45">
        <f t="shared" si="61"/>
        <v>111.22170452744217</v>
      </c>
    </row>
    <row r="275" spans="1:6" ht="12.75" customHeight="1" x14ac:dyDescent="0.2">
      <c r="A275" s="63">
        <v>3811</v>
      </c>
      <c r="B275" s="64" t="s">
        <v>543</v>
      </c>
      <c r="C275" s="247" t="s">
        <v>544</v>
      </c>
      <c r="D275" s="194">
        <v>150086.29</v>
      </c>
      <c r="E275" s="194">
        <v>166928.53</v>
      </c>
      <c r="F275" s="45">
        <f t="shared" si="61"/>
        <v>111.22170452744217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21120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v>21120</v>
      </c>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1555159.3099999998</v>
      </c>
      <c r="E299" s="60">
        <f>E152-E297+E298</f>
        <v>2140174.81</v>
      </c>
      <c r="F299" s="45">
        <f t="shared" si="68"/>
        <v>137.61772162107303</v>
      </c>
    </row>
    <row r="300" spans="1:6" ht="12.75" customHeight="1" x14ac:dyDescent="0.2">
      <c r="A300" s="63" t="s">
        <v>582</v>
      </c>
      <c r="B300" s="64" t="s">
        <v>593</v>
      </c>
      <c r="C300" s="247" t="s">
        <v>594</v>
      </c>
      <c r="D300" s="60">
        <f>IF(D6&gt;=D299,D6-D299,0)</f>
        <v>856488.09999999986</v>
      </c>
      <c r="E300" s="60">
        <f>IF(E6&gt;=E299,E6-E299,0)</f>
        <v>260424.84000000032</v>
      </c>
      <c r="F300" s="45">
        <f t="shared" si="68"/>
        <v>30.406124731914009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259475.21</v>
      </c>
      <c r="E302" s="194">
        <v>209432.6</v>
      </c>
      <c r="F302" s="45">
        <f t="shared" si="68"/>
        <v>80.713914828318295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30828.23</v>
      </c>
      <c r="E304" s="194">
        <v>36048.080000000002</v>
      </c>
      <c r="F304" s="45">
        <f t="shared" si="68"/>
        <v>116.93204572562227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10545.210000000001</v>
      </c>
      <c r="E308" s="60">
        <f t="shared" si="71"/>
        <v>15204.85</v>
      </c>
      <c r="F308" s="45">
        <f t="shared" ref="F308:F428" si="72">IF(D308&lt;&gt;0,IF(E308/D308&gt;=100,"&gt;&gt;100",E308/D308*100),"-")</f>
        <v>144.18726606677345</v>
      </c>
    </row>
    <row r="309" spans="1:6" ht="12.75" customHeight="1" x14ac:dyDescent="0.2">
      <c r="A309" s="63">
        <v>71</v>
      </c>
      <c r="B309" s="64" t="s">
        <v>610</v>
      </c>
      <c r="C309" s="247" t="s">
        <v>611</v>
      </c>
      <c r="D309" s="60">
        <f t="shared" ref="D309:E309" si="73">D310+D314</f>
        <v>10277.85</v>
      </c>
      <c r="E309" s="60">
        <f t="shared" si="73"/>
        <v>14236.82</v>
      </c>
      <c r="F309" s="45">
        <f t="shared" si="72"/>
        <v>138.51943743098022</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10277.85</v>
      </c>
      <c r="E314" s="60">
        <f t="shared" si="75"/>
        <v>14236.82</v>
      </c>
      <c r="F314" s="45">
        <f t="shared" si="72"/>
        <v>138.51943743098022</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10277.85</v>
      </c>
      <c r="E320" s="194">
        <v>14236.82</v>
      </c>
      <c r="F320" s="45">
        <f t="shared" si="72"/>
        <v>138.51943743098022</v>
      </c>
    </row>
    <row r="321" spans="1:6" ht="24" x14ac:dyDescent="0.2">
      <c r="A321" s="63">
        <v>72</v>
      </c>
      <c r="B321" s="183" t="s">
        <v>634</v>
      </c>
      <c r="C321" s="247" t="s">
        <v>635</v>
      </c>
      <c r="D321" s="60">
        <f t="shared" ref="D321:E321" si="76">D322+D327+D336+D341+D346+D349</f>
        <v>267.36</v>
      </c>
      <c r="E321" s="60">
        <f t="shared" si="76"/>
        <v>968.03</v>
      </c>
      <c r="F321" s="45">
        <f t="shared" si="72"/>
        <v>362.06986834230997</v>
      </c>
    </row>
    <row r="322" spans="1:6" ht="12.75" customHeight="1" x14ac:dyDescent="0.2">
      <c r="A322" s="63">
        <v>721</v>
      </c>
      <c r="B322" s="64" t="s">
        <v>636</v>
      </c>
      <c r="C322" s="247" t="s">
        <v>637</v>
      </c>
      <c r="D322" s="60">
        <f t="shared" ref="D322:E322" si="77">SUM(D323:D326)</f>
        <v>267.36</v>
      </c>
      <c r="E322" s="60">
        <f t="shared" si="77"/>
        <v>968.03</v>
      </c>
      <c r="F322" s="45">
        <f t="shared" si="72"/>
        <v>362.06986834230997</v>
      </c>
    </row>
    <row r="323" spans="1:6" ht="12.75" customHeight="1" x14ac:dyDescent="0.2">
      <c r="A323" s="63">
        <v>7211</v>
      </c>
      <c r="B323" s="64" t="s">
        <v>638</v>
      </c>
      <c r="C323" s="247" t="s">
        <v>639</v>
      </c>
      <c r="D323" s="194">
        <v>267.36</v>
      </c>
      <c r="E323" s="194">
        <v>968.03</v>
      </c>
      <c r="F323" s="45">
        <f t="shared" si="72"/>
        <v>362.06986834230997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833658.76</v>
      </c>
      <c r="E360" s="60">
        <f t="shared" si="86"/>
        <v>263140.03000000003</v>
      </c>
      <c r="F360" s="45">
        <f t="shared" si="72"/>
        <v>31.564477292843417</v>
      </c>
    </row>
    <row r="361" spans="1:6" ht="12.75" customHeight="1" x14ac:dyDescent="0.2">
      <c r="A361" s="63">
        <v>41</v>
      </c>
      <c r="B361" s="64" t="s">
        <v>714</v>
      </c>
      <c r="C361" s="247" t="s">
        <v>715</v>
      </c>
      <c r="D361" s="60">
        <f t="shared" ref="D361:E361" si="87">D362+D366</f>
        <v>21800</v>
      </c>
      <c r="E361" s="60">
        <f t="shared" si="87"/>
        <v>15800</v>
      </c>
      <c r="F361" s="45">
        <f t="shared" si="72"/>
        <v>72.477064220183479</v>
      </c>
    </row>
    <row r="362" spans="1:6" ht="12.75" customHeight="1" x14ac:dyDescent="0.2">
      <c r="A362" s="63">
        <v>411</v>
      </c>
      <c r="B362" s="64" t="s">
        <v>716</v>
      </c>
      <c r="C362" s="247" t="s">
        <v>717</v>
      </c>
      <c r="D362" s="60">
        <f t="shared" ref="D362:E362" si="88">SUM(D363:D365)</f>
        <v>21800</v>
      </c>
      <c r="E362" s="60">
        <f t="shared" si="88"/>
        <v>15800</v>
      </c>
      <c r="F362" s="45">
        <f t="shared" si="72"/>
        <v>72.477064220183479</v>
      </c>
    </row>
    <row r="363" spans="1:6" ht="12.75" customHeight="1" x14ac:dyDescent="0.2">
      <c r="A363" s="63">
        <v>4111</v>
      </c>
      <c r="B363" s="64" t="s">
        <v>614</v>
      </c>
      <c r="C363" s="247" t="s">
        <v>718</v>
      </c>
      <c r="D363" s="194">
        <v>21800</v>
      </c>
      <c r="E363" s="194">
        <v>15800</v>
      </c>
      <c r="F363" s="45">
        <f t="shared" si="72"/>
        <v>72.477064220183479</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143655.93</v>
      </c>
      <c r="E373" s="60">
        <f t="shared" si="90"/>
        <v>106263.08</v>
      </c>
      <c r="F373" s="45">
        <f t="shared" si="72"/>
        <v>73.970548935919325</v>
      </c>
    </row>
    <row r="374" spans="1:6" ht="12.75" customHeight="1" x14ac:dyDescent="0.2">
      <c r="A374" s="63">
        <v>421</v>
      </c>
      <c r="B374" s="64" t="s">
        <v>732</v>
      </c>
      <c r="C374" s="247" t="s">
        <v>733</v>
      </c>
      <c r="D374" s="60">
        <f t="shared" ref="D374:E374" si="91">SUM(D375:D378)</f>
        <v>9518.75</v>
      </c>
      <c r="E374" s="60">
        <f t="shared" si="91"/>
        <v>9966.6299999999992</v>
      </c>
      <c r="F374" s="45">
        <f t="shared" si="72"/>
        <v>104.70523965856862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9518.75</v>
      </c>
      <c r="E378" s="194">
        <v>9966.6299999999992</v>
      </c>
      <c r="F378" s="45">
        <f t="shared" si="72"/>
        <v>104.70523965856862</v>
      </c>
    </row>
    <row r="379" spans="1:6" ht="12.75" customHeight="1" x14ac:dyDescent="0.2">
      <c r="A379" s="63">
        <v>422</v>
      </c>
      <c r="B379" s="64" t="s">
        <v>738</v>
      </c>
      <c r="C379" s="247" t="s">
        <v>739</v>
      </c>
      <c r="D379" s="60">
        <f t="shared" ref="D379:E379" si="92">SUM(D380:D387)</f>
        <v>57137.18</v>
      </c>
      <c r="E379" s="60">
        <f t="shared" si="92"/>
        <v>25521.45</v>
      </c>
      <c r="F379" s="45">
        <f t="shared" si="72"/>
        <v>44.666975163982542</v>
      </c>
    </row>
    <row r="380" spans="1:6" ht="12.75" customHeight="1" x14ac:dyDescent="0.2">
      <c r="A380" s="63">
        <v>4221</v>
      </c>
      <c r="B380" s="64" t="s">
        <v>648</v>
      </c>
      <c r="C380" s="247" t="s">
        <v>740</v>
      </c>
      <c r="D380" s="194">
        <v>0</v>
      </c>
      <c r="E380" s="194">
        <v>1500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57137.18</v>
      </c>
      <c r="E386" s="194">
        <v>24021.45</v>
      </c>
      <c r="F386" s="45">
        <f t="shared" si="72"/>
        <v>42.041714344320106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77000</v>
      </c>
      <c r="E401" s="60">
        <f t="shared" si="96"/>
        <v>70775</v>
      </c>
      <c r="F401" s="45">
        <f t="shared" si="72"/>
        <v>91.915584415584419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8250</v>
      </c>
      <c r="E403" s="194">
        <v>8187.5</v>
      </c>
      <c r="F403" s="45">
        <f t="shared" si="72"/>
        <v>99.242424242424249</v>
      </c>
    </row>
    <row r="404" spans="1:6" ht="12.75" customHeight="1" x14ac:dyDescent="0.2">
      <c r="A404" s="63">
        <v>4263</v>
      </c>
      <c r="B404" s="64" t="s">
        <v>696</v>
      </c>
      <c r="C404" s="247" t="s">
        <v>771</v>
      </c>
      <c r="D404" s="194">
        <v>68750</v>
      </c>
      <c r="E404" s="194">
        <v>62587.5</v>
      </c>
      <c r="F404" s="45">
        <f t="shared" si="72"/>
        <v>91.036363636363632</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668202.82999999996</v>
      </c>
      <c r="E412" s="60">
        <f t="shared" si="100"/>
        <v>141076.95000000001</v>
      </c>
      <c r="F412" s="45">
        <f t="shared" si="72"/>
        <v>21.112893221359151</v>
      </c>
    </row>
    <row r="413" spans="1:6" ht="12.75" customHeight="1" x14ac:dyDescent="0.2">
      <c r="A413" s="63">
        <v>451</v>
      </c>
      <c r="B413" s="64" t="s">
        <v>785</v>
      </c>
      <c r="C413" s="247" t="s">
        <v>786</v>
      </c>
      <c r="D413" s="194">
        <v>668202.82999999996</v>
      </c>
      <c r="E413" s="194">
        <v>141076.95000000001</v>
      </c>
      <c r="F413" s="45">
        <f t="shared" si="72"/>
        <v>21.112893221359151</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823113.55</v>
      </c>
      <c r="E418" s="60">
        <f t="shared" si="102"/>
        <v>247935.18000000002</v>
      </c>
      <c r="F418" s="45">
        <f t="shared" si="72"/>
        <v>30.121625382063023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9979.57</v>
      </c>
      <c r="E421" s="194">
        <v>8084.95</v>
      </c>
      <c r="F421" s="45">
        <f t="shared" si="72"/>
        <v>81.015013672933804</v>
      </c>
    </row>
    <row r="422" spans="1:6" ht="12.75" customHeight="1" x14ac:dyDescent="0.2">
      <c r="A422" s="63" t="s">
        <v>582</v>
      </c>
      <c r="B422" s="64" t="s">
        <v>803</v>
      </c>
      <c r="C422" s="247" t="s">
        <v>804</v>
      </c>
      <c r="D422" s="60">
        <f>D6+D308</f>
        <v>2422192.6199999996</v>
      </c>
      <c r="E422" s="60">
        <f>E6+E308</f>
        <v>2415804.5000000005</v>
      </c>
      <c r="F422" s="45">
        <f t="shared" si="72"/>
        <v>99.736267052122415</v>
      </c>
    </row>
    <row r="423" spans="1:6" ht="12.75" customHeight="1" x14ac:dyDescent="0.2">
      <c r="A423" s="63" t="s">
        <v>582</v>
      </c>
      <c r="B423" s="64" t="s">
        <v>805</v>
      </c>
      <c r="C423" s="247" t="s">
        <v>806</v>
      </c>
      <c r="D423" s="60">
        <f t="shared" ref="D423:E423" si="103">D299+D360</f>
        <v>2388818.0699999998</v>
      </c>
      <c r="E423" s="60">
        <f t="shared" si="103"/>
        <v>2403314.84</v>
      </c>
      <c r="F423" s="45">
        <f t="shared" si="72"/>
        <v>100.6068595253049</v>
      </c>
    </row>
    <row r="424" spans="1:6" ht="12.75" customHeight="1" x14ac:dyDescent="0.2">
      <c r="A424" s="63" t="s">
        <v>582</v>
      </c>
      <c r="B424" s="64" t="s">
        <v>807</v>
      </c>
      <c r="C424" s="247" t="s">
        <v>808</v>
      </c>
      <c r="D424" s="60">
        <f t="shared" ref="D424:E424" si="104">IF(D422&gt;=D423,D422-D423,0)</f>
        <v>33374.549999999814</v>
      </c>
      <c r="E424" s="60">
        <f t="shared" si="104"/>
        <v>12489.660000000615</v>
      </c>
      <c r="F424" s="45">
        <f t="shared" si="72"/>
        <v>37.422706823015396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259475.21</v>
      </c>
      <c r="E426" s="60">
        <f t="shared" si="106"/>
        <v>209432.6</v>
      </c>
      <c r="F426" s="45">
        <f t="shared" si="72"/>
        <v>80.713914828318295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40807.800000000003</v>
      </c>
      <c r="E428" s="81">
        <f t="shared" si="108"/>
        <v>44133.03</v>
      </c>
      <c r="F428" s="61">
        <f t="shared" si="72"/>
        <v>108.14851572493494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83417.16</v>
      </c>
      <c r="E535" s="60">
        <f>E536+E571+E584+E597+E629</f>
        <v>70210.929999999993</v>
      </c>
      <c r="F535" s="45">
        <f t="shared" si="109"/>
        <v>84.168449273506781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83417.16</v>
      </c>
      <c r="E597" s="60">
        <f t="shared" si="152"/>
        <v>70210.929999999993</v>
      </c>
      <c r="F597" s="45">
        <f t="shared" si="109"/>
        <v>84.168449273506781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83417.16</v>
      </c>
      <c r="E609" s="60">
        <f t="shared" si="156"/>
        <v>70210.929999999993</v>
      </c>
      <c r="F609" s="45">
        <f t="shared" si="109"/>
        <v>84.168449273506781</v>
      </c>
    </row>
    <row r="610" spans="1:6" ht="24" x14ac:dyDescent="0.2">
      <c r="A610" s="63">
        <v>5443</v>
      </c>
      <c r="B610" s="64" t="s">
        <v>1170</v>
      </c>
      <c r="C610" s="247" t="s">
        <v>1171</v>
      </c>
      <c r="D610" s="194">
        <v>83417.16</v>
      </c>
      <c r="E610" s="194">
        <v>70210.929999999993</v>
      </c>
      <c r="F610" s="45">
        <f t="shared" si="109"/>
        <v>84.168449273506781</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83417.16</v>
      </c>
      <c r="E640" s="60">
        <f>IF(E535-E430&gt;=0,E535-E430,0)</f>
        <v>70210.929999999993</v>
      </c>
      <c r="F640" s="45">
        <f t="shared" si="109"/>
        <v>84.168449273506781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2422192.6199999996</v>
      </c>
      <c r="E643" s="60">
        <f>E422+E430</f>
        <v>2415804.5000000005</v>
      </c>
      <c r="F643" s="45">
        <f t="shared" si="109"/>
        <v>99.736267052122415</v>
      </c>
    </row>
    <row r="644" spans="1:6" ht="12.75" customHeight="1" x14ac:dyDescent="0.2">
      <c r="A644" s="63" t="s">
        <v>582</v>
      </c>
      <c r="B644" s="64" t="s">
        <v>1238</v>
      </c>
      <c r="C644" s="247" t="s">
        <v>1239</v>
      </c>
      <c r="D644" s="60">
        <f>D423+D535</f>
        <v>2472235.23</v>
      </c>
      <c r="E644" s="60">
        <f>E423+E535</f>
        <v>2473525.77</v>
      </c>
      <c r="F644" s="45">
        <f t="shared" si="109"/>
        <v>100.05220134331634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50042.610000000335</v>
      </c>
      <c r="E646" s="60">
        <f t="shared" si="164"/>
        <v>57721.269999999553</v>
      </c>
      <c r="F646" s="45">
        <f t="shared" si="109"/>
        <v>115.3442436355721</v>
      </c>
    </row>
    <row r="647" spans="1:6" ht="24" x14ac:dyDescent="0.2">
      <c r="A647" s="251" t="s">
        <v>1244</v>
      </c>
      <c r="B647" s="64" t="s">
        <v>1245</v>
      </c>
      <c r="C647" s="252" t="s">
        <v>1244</v>
      </c>
      <c r="D647" s="60">
        <f>IF(D426-D427+D641-D642&gt;=0,D426-D427+D641-D642,0)</f>
        <v>259475.21</v>
      </c>
      <c r="E647" s="60">
        <f>IF(E426-E427+E641-E642&gt;=0,E426-E427+E641-E642,0)</f>
        <v>209432.6</v>
      </c>
      <c r="F647" s="45">
        <f t="shared" si="109"/>
        <v>80.713914828318295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209432.59999999966</v>
      </c>
      <c r="E649" s="60">
        <f t="shared" si="165"/>
        <v>151711.33000000045</v>
      </c>
      <c r="F649" s="45">
        <f t="shared" si="109"/>
        <v>72.43921433434943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676028.17</v>
      </c>
      <c r="E653" s="194">
        <v>823851.8</v>
      </c>
      <c r="F653" s="45">
        <f t="shared" ref="F653:F740" si="167">IF(D653&lt;&gt;0,IF(E653/D653&gt;=100,"&gt;&gt;100",E653/D653*100),"-")</f>
        <v>121.86648967601454</v>
      </c>
    </row>
    <row r="654" spans="1:6" ht="12.75" customHeight="1" x14ac:dyDescent="0.2">
      <c r="A654" s="63" t="s">
        <v>1257</v>
      </c>
      <c r="B654" s="64" t="s">
        <v>1258</v>
      </c>
      <c r="C654" s="247" t="s">
        <v>1257</v>
      </c>
      <c r="D654" s="194">
        <v>2602279.9700000002</v>
      </c>
      <c r="E654" s="194">
        <v>2539892.7200000002</v>
      </c>
      <c r="F654" s="45">
        <f t="shared" si="167"/>
        <v>97.602592698740253</v>
      </c>
    </row>
    <row r="655" spans="1:6" ht="12.75" customHeight="1" x14ac:dyDescent="0.2">
      <c r="A655" s="63" t="s">
        <v>1259</v>
      </c>
      <c r="B655" s="64" t="s">
        <v>1260</v>
      </c>
      <c r="C655" s="247" t="s">
        <v>1259</v>
      </c>
      <c r="D655" s="194">
        <v>2454456.34</v>
      </c>
      <c r="E655" s="194">
        <v>3156479.82</v>
      </c>
      <c r="F655" s="45">
        <f t="shared" si="167"/>
        <v>128.60199501450492</v>
      </c>
    </row>
    <row r="656" spans="1:6" ht="24" x14ac:dyDescent="0.2">
      <c r="A656" s="63">
        <v>11</v>
      </c>
      <c r="B656" s="64" t="s">
        <v>1261</v>
      </c>
      <c r="C656" s="247" t="s">
        <v>1262</v>
      </c>
      <c r="D656" s="60">
        <f t="shared" ref="D656:E656" si="168">+D653+D654-D655</f>
        <v>823851.80000000028</v>
      </c>
      <c r="E656" s="60">
        <f t="shared" si="168"/>
        <v>207264.70000000065</v>
      </c>
      <c r="F656" s="45">
        <f t="shared" si="167"/>
        <v>25.158007787322983</v>
      </c>
    </row>
    <row r="657" spans="1:6" ht="24" x14ac:dyDescent="0.2">
      <c r="A657" s="63" t="s">
        <v>582</v>
      </c>
      <c r="B657" s="64" t="s">
        <v>1263</v>
      </c>
      <c r="C657" s="247" t="s">
        <v>1264</v>
      </c>
      <c r="D657" s="253">
        <v>10</v>
      </c>
      <c r="E657" s="253">
        <v>11</v>
      </c>
      <c r="F657" s="45">
        <f t="shared" si="167"/>
        <v>110.00000000000001</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10</v>
      </c>
      <c r="E659" s="253">
        <v>11</v>
      </c>
      <c r="F659" s="45">
        <f t="shared" si="167"/>
        <v>110.00000000000001</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16985.689999999999</v>
      </c>
      <c r="F663" s="71" t="str">
        <f t="shared" si="167"/>
        <v>-</v>
      </c>
    </row>
    <row r="664" spans="1:6" ht="12.75" customHeight="1" x14ac:dyDescent="0.2">
      <c r="A664" s="70" t="s">
        <v>1278</v>
      </c>
      <c r="B664" s="65" t="s">
        <v>1279</v>
      </c>
      <c r="C664" s="277" t="s">
        <v>1278</v>
      </c>
      <c r="D664" s="192"/>
      <c r="E664" s="192">
        <v>23636.59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443.37</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319609.48</v>
      </c>
      <c r="E669" s="194">
        <v>71898.38</v>
      </c>
      <c r="F669" s="45">
        <f t="shared" si="167"/>
        <v>22.495696936148455</v>
      </c>
    </row>
    <row r="670" spans="1:6" ht="12.75" customHeight="1" x14ac:dyDescent="0.2">
      <c r="A670" s="63">
        <v>63312</v>
      </c>
      <c r="B670" s="64" t="s">
        <v>1290</v>
      </c>
      <c r="C670" s="247" t="s">
        <v>1291</v>
      </c>
      <c r="D670" s="194">
        <v>37654.629999999997</v>
      </c>
      <c r="E670" s="194">
        <v>37576.620000000003</v>
      </c>
      <c r="F670" s="45">
        <f t="shared" si="167"/>
        <v>99.792827601811524</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19740.7</v>
      </c>
      <c r="E672" s="194">
        <v>33286.699999999997</v>
      </c>
      <c r="F672" s="45">
        <f t="shared" si="167"/>
        <v>168.61965381166826</v>
      </c>
    </row>
    <row r="673" spans="1:6" ht="12.75" customHeight="1" x14ac:dyDescent="0.2">
      <c r="A673" s="63">
        <v>63321</v>
      </c>
      <c r="B673" s="64" t="s">
        <v>1296</v>
      </c>
      <c r="C673" s="247" t="s">
        <v>1297</v>
      </c>
      <c r="D673" s="194">
        <v>130308.24</v>
      </c>
      <c r="E673" s="194">
        <v>46437.87</v>
      </c>
      <c r="F673" s="45">
        <f t="shared" si="167"/>
        <v>35.636940534228692</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6998.71</v>
      </c>
      <c r="F677" s="71" t="str">
        <f t="shared" si="167"/>
        <v>-</v>
      </c>
    </row>
    <row r="678" spans="1:6" ht="12.75" customHeight="1" x14ac:dyDescent="0.2">
      <c r="A678" s="70">
        <v>63415</v>
      </c>
      <c r="B678" s="65" t="s">
        <v>1306</v>
      </c>
      <c r="C678" s="278" t="s">
        <v>1307</v>
      </c>
      <c r="D678" s="192">
        <v>3781.25</v>
      </c>
      <c r="E678" s="192">
        <v>45118.73</v>
      </c>
      <c r="F678" s="71">
        <f t="shared" si="167"/>
        <v>1193.2226115702481</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346826.03</v>
      </c>
      <c r="E706" s="192">
        <v>124807.18</v>
      </c>
      <c r="F706" s="71">
        <f t="shared" si="167"/>
        <v>35.985528537174673</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v>28.97</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483.5</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560</v>
      </c>
      <c r="E733" s="192">
        <v>600</v>
      </c>
      <c r="F733" s="71">
        <f t="shared" si="167"/>
        <v>107.14285714285714</v>
      </c>
    </row>
    <row r="734" spans="1:6" ht="12.75" customHeight="1" x14ac:dyDescent="0.2">
      <c r="A734" s="70">
        <v>32121</v>
      </c>
      <c r="B734" s="65" t="s">
        <v>1398</v>
      </c>
      <c r="C734" s="278" t="s">
        <v>1399</v>
      </c>
      <c r="D734" s="192">
        <v>5967.6</v>
      </c>
      <c r="E734" s="192">
        <v>5959.11</v>
      </c>
      <c r="F734" s="71">
        <f t="shared" si="167"/>
        <v>99.857731751457862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3300</v>
      </c>
      <c r="E736" s="194">
        <v>2400</v>
      </c>
      <c r="F736" s="45">
        <f t="shared" si="167"/>
        <v>72.727272727272734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10531.91</v>
      </c>
      <c r="E738" s="194">
        <v>8941.77</v>
      </c>
      <c r="F738" s="45">
        <f t="shared" si="167"/>
        <v>84.901693994726514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3070.37</v>
      </c>
      <c r="E741" s="192">
        <v>2625.52</v>
      </c>
      <c r="F741" s="71">
        <f t="shared" ref="F741:F1006" si="169">IF(D741&lt;&gt;0,IF(E741/D741&gt;=100,"&gt;&gt;100",E741/D741*100),"-")</f>
        <v>85.511518155792302</v>
      </c>
    </row>
    <row r="742" spans="1:6" ht="12.75" customHeight="1" x14ac:dyDescent="0.2">
      <c r="A742" s="70" t="s">
        <v>1414</v>
      </c>
      <c r="B742" s="65" t="s">
        <v>1415</v>
      </c>
      <c r="C742" s="278" t="s">
        <v>1414</v>
      </c>
      <c r="D742" s="192">
        <v>223.56</v>
      </c>
      <c r="E742" s="192">
        <v>478.7</v>
      </c>
      <c r="F742" s="71">
        <f t="shared" si="169"/>
        <v>214.12596171050276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5225.99</v>
      </c>
      <c r="E762" s="194">
        <v>4495.1899999999996</v>
      </c>
      <c r="F762" s="45">
        <f t="shared" si="169"/>
        <v>86.01604672033433</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969.02</v>
      </c>
      <c r="E777" s="192">
        <v>902.74</v>
      </c>
      <c r="F777" s="71">
        <f t="shared" si="169"/>
        <v>93.160099894739005</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160</v>
      </c>
      <c r="E780" s="192">
        <v>0</v>
      </c>
      <c r="F780" s="71">
        <f t="shared" si="169"/>
        <v>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25073.64</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v>100000</v>
      </c>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7395.3</v>
      </c>
      <c r="E843" s="194">
        <v>1789.2</v>
      </c>
      <c r="F843" s="45">
        <f t="shared" si="169"/>
        <v>24.193744675672388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5972.54</v>
      </c>
      <c r="E848" s="194">
        <v>7750</v>
      </c>
      <c r="F848" s="45">
        <f t="shared" si="169"/>
        <v>129.76053739280104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v>32215</v>
      </c>
      <c r="F850" s="45" t="str">
        <f t="shared" si="169"/>
        <v>-</v>
      </c>
    </row>
    <row r="851" spans="1:6" ht="12.75" customHeight="1" x14ac:dyDescent="0.2">
      <c r="A851" s="63">
        <v>37221</v>
      </c>
      <c r="B851" s="64" t="s">
        <v>1631</v>
      </c>
      <c r="C851" s="247" t="s">
        <v>1632</v>
      </c>
      <c r="D851" s="194">
        <v>64874.79</v>
      </c>
      <c r="E851" s="194">
        <v>66426.36</v>
      </c>
      <c r="F851" s="45">
        <f t="shared" si="169"/>
        <v>102.39163779952121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17345.82</v>
      </c>
      <c r="E855" s="194">
        <v>17636.18</v>
      </c>
      <c r="F855" s="45">
        <f t="shared" si="169"/>
        <v>101.67394795979665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83417.16</v>
      </c>
      <c r="E981" s="192">
        <v>70210.929999999993</v>
      </c>
      <c r="F981" s="71">
        <f t="shared" si="169"/>
        <v>84.168449273506781</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3" zoomScaleNormal="100" workbookViewId="0">
      <selection activeCell="H299" sqref="H2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1066461.76</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7153994.540000001</v>
      </c>
      <c r="E6" s="180">
        <f t="shared" si="0"/>
        <v>6422749.1300000008</v>
      </c>
      <c r="F6" s="181">
        <f t="shared" ref="F6:F298" si="1">IF(D6&gt;0,IF(E6/D6&gt;=100,"&gt;&gt;100",E6/D6*100),"-")</f>
        <v>89.778501983592506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5474368.3100000005</v>
      </c>
      <c r="E7" s="79">
        <f t="shared" si="2"/>
        <v>5356287.370000001</v>
      </c>
      <c r="F7" s="71">
        <f t="shared" si="1"/>
        <v>97.843021636226013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333722.23</v>
      </c>
      <c r="E8" s="79">
        <f>E9+E10-E11</f>
        <v>349522.23</v>
      </c>
      <c r="F8" s="71">
        <f t="shared" si="1"/>
        <v>104.7344763338061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333722.23</v>
      </c>
      <c r="E9" s="192">
        <v>349522.23</v>
      </c>
      <c r="F9" s="71">
        <f t="shared" si="1"/>
        <v>104.7344763338061</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5140646.08</v>
      </c>
      <c r="E12" s="79">
        <f t="shared" si="3"/>
        <v>5006765.1400000006</v>
      </c>
      <c r="F12" s="71">
        <f t="shared" si="1"/>
        <v>97.395639810317391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4969645.4899999993</v>
      </c>
      <c r="E13" s="79">
        <f t="shared" si="4"/>
        <v>4793417.4700000007</v>
      </c>
      <c r="F13" s="71">
        <f t="shared" si="1"/>
        <v>96.453911645114175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14393.6</v>
      </c>
      <c r="E14" s="192">
        <v>14393.6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3280980.75</v>
      </c>
      <c r="E15" s="192">
        <v>3323288.88</v>
      </c>
      <c r="F15" s="71">
        <f t="shared" si="1"/>
        <v>101.2894964409651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2462698.0299999998</v>
      </c>
      <c r="E16" s="192">
        <v>2560866.85</v>
      </c>
      <c r="F16" s="71">
        <f t="shared" si="1"/>
        <v>103.98623050021283</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1287894.48</v>
      </c>
      <c r="E17" s="192">
        <v>1298461.1100000001</v>
      </c>
      <c r="F17" s="71">
        <f t="shared" si="1"/>
        <v>100.82045774433324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2076321.37</v>
      </c>
      <c r="E18" s="192">
        <v>2403592.9700000002</v>
      </c>
      <c r="F18" s="71">
        <f t="shared" si="1"/>
        <v>115.76208792765064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88178.57</v>
      </c>
      <c r="E19" s="79">
        <f t="shared" si="5"/>
        <v>84523.449999999953</v>
      </c>
      <c r="F19" s="71">
        <f t="shared" si="1"/>
        <v>95.854865870471642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25171.81</v>
      </c>
      <c r="E20" s="192">
        <v>26671.81</v>
      </c>
      <c r="F20" s="71">
        <f t="shared" si="1"/>
        <v>105.95904704508735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14706.59</v>
      </c>
      <c r="E21" s="192">
        <v>14706.59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361.67</v>
      </c>
      <c r="E22" s="192">
        <v>361.67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5308.91</v>
      </c>
      <c r="E25" s="192">
        <v>5308.91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188611.41</v>
      </c>
      <c r="E26" s="192">
        <v>212632.86</v>
      </c>
      <c r="F26" s="71">
        <f t="shared" si="1"/>
        <v>112.73594741696698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145981.82</v>
      </c>
      <c r="E28" s="192">
        <v>175158.39</v>
      </c>
      <c r="F28" s="71">
        <f t="shared" si="1"/>
        <v>119.98644077735159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1248.7000000000007</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29667.119999999999</v>
      </c>
      <c r="E30" s="192">
        <v>29667.119999999999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28418.42</v>
      </c>
      <c r="E34" s="192">
        <v>29667.119999999999</v>
      </c>
      <c r="F34" s="71">
        <f t="shared" si="1"/>
        <v>104.39398108691475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9067.6200000000008</v>
      </c>
      <c r="E41" s="79">
        <f t="shared" si="8"/>
        <v>9067.6200000000008</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9067.6200000000008</v>
      </c>
      <c r="E42" s="192">
        <v>9067.6200000000008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72505.700000000012</v>
      </c>
      <c r="E45" s="79">
        <f t="shared" si="9"/>
        <v>119756.59999999998</v>
      </c>
      <c r="F45" s="71">
        <f t="shared" si="1"/>
        <v>165.16853157751729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13542.32</v>
      </c>
      <c r="E47" s="192">
        <v>21729.82</v>
      </c>
      <c r="F47" s="71">
        <f t="shared" si="1"/>
        <v>160.4586215655811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68750</v>
      </c>
      <c r="E48" s="192">
        <v>131337.5</v>
      </c>
      <c r="F48" s="71">
        <f t="shared" si="1"/>
        <v>191.03636363636363</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131169.66</v>
      </c>
      <c r="E49" s="192">
        <v>131169.66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140956.28</v>
      </c>
      <c r="E50" s="192">
        <v>164480.38</v>
      </c>
      <c r="F50" s="71">
        <f t="shared" si="1"/>
        <v>116.68893361828221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1679626.2300000002</v>
      </c>
      <c r="E69" s="79">
        <f>E70+E82+E88+E119+E135+E147+E165+E171</f>
        <v>1066461.76</v>
      </c>
      <c r="F69" s="71">
        <f t="shared" si="1"/>
        <v>63.493992946275903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823851.8</v>
      </c>
      <c r="E70" s="79">
        <f t="shared" si="12"/>
        <v>207264.69999999998</v>
      </c>
      <c r="F70" s="71">
        <f t="shared" si="1"/>
        <v>25.158007787322912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823829.31</v>
      </c>
      <c r="E71" s="79">
        <f t="shared" si="13"/>
        <v>207232.8</v>
      </c>
      <c r="F71" s="71">
        <f t="shared" si="1"/>
        <v>25.154822423106065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823829.31</v>
      </c>
      <c r="E73" s="192">
        <v>207232.8</v>
      </c>
      <c r="F73" s="71">
        <f t="shared" si="1"/>
        <v>25.154822423106065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22.49</v>
      </c>
      <c r="E80" s="192">
        <v>31.9</v>
      </c>
      <c r="F80" s="71">
        <f t="shared" si="1"/>
        <v>141.84081814139617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815064.03</v>
      </c>
      <c r="E135" s="79">
        <f t="shared" si="21"/>
        <v>815064.03</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815064.03</v>
      </c>
      <c r="E136" s="79">
        <f t="shared" si="22"/>
        <v>815064.03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815064.03</v>
      </c>
      <c r="E140" s="192">
        <v>815064.03</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30730.83</v>
      </c>
      <c r="E147" s="79">
        <f t="shared" si="24"/>
        <v>36048.080000000002</v>
      </c>
      <c r="F147" s="71">
        <f t="shared" si="1"/>
        <v>117.30265664806321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30103.200000000001</v>
      </c>
      <c r="E148" s="192">
        <v>20634.16</v>
      </c>
      <c r="F148" s="71">
        <f t="shared" si="1"/>
        <v>68.544739429695184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3918.24</v>
      </c>
      <c r="E159" s="192">
        <v>3543.7</v>
      </c>
      <c r="F159" s="71">
        <f t="shared" si="1"/>
        <v>90.441116419616975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16697.53</v>
      </c>
      <c r="E160" s="192">
        <v>26026.52</v>
      </c>
      <c r="F160" s="71">
        <f t="shared" si="1"/>
        <v>155.87047904690095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435.8</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19988.14</v>
      </c>
      <c r="E164" s="192">
        <v>14592.1</v>
      </c>
      <c r="F164" s="71">
        <f t="shared" si="1"/>
        <v>73.003791248210192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9979.57</v>
      </c>
      <c r="E165" s="79">
        <f t="shared" si="26"/>
        <v>8084.95</v>
      </c>
      <c r="F165" s="71">
        <f t="shared" si="1"/>
        <v>81.015013672933804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9979.57</v>
      </c>
      <c r="E167" s="192">
        <v>8084.95</v>
      </c>
      <c r="F167" s="71">
        <f t="shared" si="1"/>
        <v>81.015013672933804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7153994.54</v>
      </c>
      <c r="E176" s="79">
        <f>E177+E251</f>
        <v>6422749.1299999999</v>
      </c>
      <c r="F176" s="71">
        <f t="shared" si="1"/>
        <v>89.778501983592506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969223.42</v>
      </c>
      <c r="E177" s="79">
        <f>E178+E197+E203+E219+E247+E248</f>
        <v>340244.06</v>
      </c>
      <c r="F177" s="71">
        <f t="shared" si="1"/>
        <v>35.104812056646338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542431.57000000007</v>
      </c>
      <c r="E178" s="79">
        <f>SUM(E179:E181)+E185+E186+SUM(E194:E196)</f>
        <v>37979.570000000007</v>
      </c>
      <c r="F178" s="71">
        <f t="shared" si="1"/>
        <v>7.0017255817171566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25093.73</v>
      </c>
      <c r="E179" s="192">
        <v>28899.96</v>
      </c>
      <c r="F179" s="71">
        <f t="shared" si="1"/>
        <v>115.16805193966779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7910.76</v>
      </c>
      <c r="E180" s="192">
        <v>7853.64</v>
      </c>
      <c r="F180" s="71">
        <f t="shared" si="1"/>
        <v>99.27794548185004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157.53</v>
      </c>
      <c r="E181" s="79">
        <f t="shared" si="28"/>
        <v>492.46</v>
      </c>
      <c r="F181" s="71">
        <f t="shared" si="1"/>
        <v>312.61347045007295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157.53</v>
      </c>
      <c r="E184" s="192">
        <v>492.46</v>
      </c>
      <c r="F184" s="71">
        <f t="shared" si="1"/>
        <v>312.61347045007295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119.48</v>
      </c>
      <c r="E185" s="192">
        <v>26.55</v>
      </c>
      <c r="F185" s="71">
        <f t="shared" si="1"/>
        <v>22.221292266488117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462</v>
      </c>
      <c r="E186" s="79">
        <f>SUM(E187:E193)</f>
        <v>666.16</v>
      </c>
      <c r="F186" s="71">
        <f>IF(D186&gt;0,IF(E186/D186&gt;=100,"&gt;&gt;100",E186/D186*100),"-")</f>
        <v>144.19047619047618</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666.16</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462</v>
      </c>
      <c r="E191" s="192">
        <v>0</v>
      </c>
      <c r="F191" s="71">
        <f t="shared" si="29"/>
        <v>0</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1.93</v>
      </c>
      <c r="E194" s="192">
        <v>40.799999999999997</v>
      </c>
      <c r="F194" s="71">
        <f t="shared" si="1"/>
        <v>2113.9896373056995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508686.14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71890.23</v>
      </c>
      <c r="E197" s="79">
        <f>SUM(E198:E202)</f>
        <v>6875</v>
      </c>
      <c r="F197" s="71">
        <f t="shared" si="1"/>
        <v>9.5631909927120837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6875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71890.23</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354901.62</v>
      </c>
      <c r="E219" s="79">
        <f t="shared" si="34"/>
        <v>284690.69</v>
      </c>
      <c r="F219" s="71">
        <f t="shared" si="1"/>
        <v>80.216790782752696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354901.62</v>
      </c>
      <c r="E220" s="79">
        <f t="shared" si="35"/>
        <v>284690.69</v>
      </c>
      <c r="F220" s="71">
        <f t="shared" si="1"/>
        <v>80.216790782752696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354901.62</v>
      </c>
      <c r="E225" s="192">
        <v>284690.69</v>
      </c>
      <c r="F225" s="71">
        <f t="shared" si="1"/>
        <v>80.216790782752696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10698.8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6184771.1200000001</v>
      </c>
      <c r="E251" s="79">
        <f>+E252+E255-E264+E274+E291</f>
        <v>6082505.0700000003</v>
      </c>
      <c r="F251" s="71">
        <f t="shared" si="1"/>
        <v>98.346486102463899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5934530.7199999997</v>
      </c>
      <c r="E252" s="79">
        <f>E253-E254</f>
        <v>5886660.71</v>
      </c>
      <c r="F252" s="71">
        <f t="shared" si="1"/>
        <v>99.193364863060324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5934530.7199999997</v>
      </c>
      <c r="E253" s="192">
        <v>5886660.71</v>
      </c>
      <c r="F253" s="71">
        <f t="shared" si="1"/>
        <v>99.193364863060324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209432.59999999963</v>
      </c>
      <c r="E255" s="79">
        <f>E256-E260</f>
        <v>151711.33000000007</v>
      </c>
      <c r="F255" s="71">
        <f t="shared" si="1"/>
        <v>72.439214334349259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8606720.8399999999</v>
      </c>
      <c r="E256" s="79">
        <f>SUM(E257:E259)</f>
        <v>8796934.75</v>
      </c>
      <c r="F256" s="71">
        <f t="shared" si="1"/>
        <v>102.21006250273594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8242260.0499999998</v>
      </c>
      <c r="E257" s="192">
        <v>8502684.8900000006</v>
      </c>
      <c r="F257" s="71">
        <f t="shared" si="1"/>
        <v>103.1596290146172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364460.79</v>
      </c>
      <c r="E259" s="192">
        <v>294249.86</v>
      </c>
      <c r="F259" s="71">
        <f t="shared" si="1"/>
        <v>80.735669809638509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8397288.2400000002</v>
      </c>
      <c r="E260" s="79">
        <f>SUM(E261:E263)</f>
        <v>8645223.4199999999</v>
      </c>
      <c r="F260" s="71">
        <f t="shared" si="1"/>
        <v>102.95256245723441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8397288.2400000002</v>
      </c>
      <c r="E262" s="192">
        <v>8645223.4199999999</v>
      </c>
      <c r="F262" s="71">
        <f t="shared" si="1"/>
        <v>102.95256245723441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30828.23</v>
      </c>
      <c r="E274" s="79">
        <f>SUM(E275:E277)+SUM(E286:E290)</f>
        <v>36048.080000000002</v>
      </c>
      <c r="F274" s="71">
        <f t="shared" si="1"/>
        <v>116.93204572562227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15352.11</v>
      </c>
      <c r="E275" s="192">
        <v>6042.06</v>
      </c>
      <c r="F275" s="71">
        <f t="shared" ref="F275:F290" si="39">IF(D275&gt;0,IF(E275/D275&gt;=100,"&gt;&gt;100",E275/D275*100),"-")</f>
        <v>39.356544474993996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3918.24</v>
      </c>
      <c r="E286" s="192">
        <v>3543.7</v>
      </c>
      <c r="F286" s="71">
        <f t="shared" si="39"/>
        <v>90.441116419616975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11557.88</v>
      </c>
      <c r="E287" s="192">
        <v>26026.52</v>
      </c>
      <c r="F287" s="71">
        <f t="shared" si="39"/>
        <v>225.18420333140682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435.8</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9979.57</v>
      </c>
      <c r="E291" s="79">
        <f>SUM(E292:E295)</f>
        <v>8084.95</v>
      </c>
      <c r="F291" s="71">
        <f t="shared" si="1"/>
        <v>81.015013672933804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9979.57</v>
      </c>
      <c r="E293" s="192">
        <v>8084.95</v>
      </c>
      <c r="F293" s="71">
        <f t="shared" ref="F293:F295" si="40">IF(D293&gt;0,IF(E293/D293&gt;=100,"&gt;&gt;100",E293/D293*100),"-")</f>
        <v>81.015013672933804</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299793.78000000003</v>
      </c>
      <c r="E297" s="79">
        <f t="shared" si="42"/>
        <v>306793.78000000003</v>
      </c>
      <c r="F297" s="71">
        <f t="shared" si="1"/>
        <v>102.33493836996885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299793.78000000003</v>
      </c>
      <c r="E298" s="193">
        <v>306793.78000000003</v>
      </c>
      <c r="F298" s="75">
        <f t="shared" si="1"/>
        <v>102.33493836996885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50718.97</v>
      </c>
      <c r="E302" s="192">
        <v>50640.18</v>
      </c>
      <c r="F302" s="71">
        <f t="shared" si="43"/>
        <v>99.844653785358801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9979.57</v>
      </c>
      <c r="E305" s="192">
        <v>8084.95</v>
      </c>
      <c r="F305" s="71">
        <f t="shared" si="43"/>
        <v>81.015013672933804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542431.56999999995</v>
      </c>
      <c r="E337" s="192">
        <v>37979.57</v>
      </c>
      <c r="F337" s="71">
        <f t="shared" si="43"/>
        <v>7.0017255817171566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71890.23</v>
      </c>
      <c r="E339" s="192">
        <v>6875</v>
      </c>
      <c r="F339" s="71">
        <f t="shared" si="43"/>
        <v>9.5631909927120837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354901.62</v>
      </c>
      <c r="E343" s="192">
        <v>284690.69</v>
      </c>
      <c r="F343" s="71">
        <f t="shared" si="43"/>
        <v>80.216790782752696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49.39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302.39999999999998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10396.4</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299793.78000000003</v>
      </c>
      <c r="E397" s="284">
        <v>306793.78000000003</v>
      </c>
      <c r="F397" s="289">
        <f t="shared" si="44"/>
        <v>102.33493836996885</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workbookViewId="0">
      <selection activeCell="E142" sqref="E14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580982.68999999994</v>
      </c>
      <c r="E5" s="58">
        <f t="shared" si="0"/>
        <v>583257.48</v>
      </c>
      <c r="F5" s="59">
        <f t="shared" ref="F5:F141" si="1">IF(D5&gt;0,IF(E5/D5&gt;=100,"&gt;&gt;100",E5/D5*100),"-")</f>
        <v>100.39154178586629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575756.69999999995</v>
      </c>
      <c r="E6" s="60">
        <f t="shared" si="2"/>
        <v>578762.29</v>
      </c>
      <c r="F6" s="45">
        <f t="shared" si="1"/>
        <v>100.52202432034227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575756.69999999995</v>
      </c>
      <c r="E7" s="194">
        <v>578762.29</v>
      </c>
      <c r="F7" s="45">
        <f t="shared" si="1"/>
        <v>100.52202432034227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5225.99</v>
      </c>
      <c r="E20" s="194">
        <v>4495.1899999999996</v>
      </c>
      <c r="F20" s="45">
        <f t="shared" si="1"/>
        <v>86.01604672033433</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89905.94</v>
      </c>
      <c r="E28" s="60">
        <f t="shared" si="6"/>
        <v>126771.45000000001</v>
      </c>
      <c r="F28" s="45">
        <f t="shared" si="1"/>
        <v>141.00453206984992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80917.61</v>
      </c>
      <c r="E30" s="194">
        <v>117921.21</v>
      </c>
      <c r="F30" s="45">
        <f t="shared" si="1"/>
        <v>145.72997151052783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8988.33</v>
      </c>
      <c r="E34" s="194">
        <v>8850.24</v>
      </c>
      <c r="F34" s="45">
        <f t="shared" si="1"/>
        <v>98.463674564685547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19248.560000000001</v>
      </c>
      <c r="E35" s="60">
        <f t="shared" si="7"/>
        <v>202549.37</v>
      </c>
      <c r="F35" s="45">
        <f t="shared" si="1"/>
        <v>1052.2832357329585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19248.560000000001</v>
      </c>
      <c r="E39" s="60">
        <f t="shared" si="9"/>
        <v>902.74</v>
      </c>
      <c r="F39" s="45">
        <f t="shared" si="1"/>
        <v>4.6899092711350869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19248.560000000001</v>
      </c>
      <c r="E40" s="194">
        <v>902.74</v>
      </c>
      <c r="F40" s="45">
        <f t="shared" si="1"/>
        <v>4.6899092711350869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198168.82</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198168.82</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3477.81</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3477.81</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644179.98</v>
      </c>
      <c r="E82" s="60">
        <f t="shared" si="16"/>
        <v>495124.36</v>
      </c>
      <c r="F82" s="45">
        <f t="shared" si="1"/>
        <v>76.861184043627063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501635.51</v>
      </c>
      <c r="E83" s="194">
        <v>21120</v>
      </c>
      <c r="F83" s="45">
        <f t="shared" si="1"/>
        <v>4.2102282591597238</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411606.33</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20407.53</v>
      </c>
      <c r="E86" s="194">
        <v>45998.03</v>
      </c>
      <c r="F86" s="45">
        <f t="shared" si="1"/>
        <v>225.39734107949369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122136.94</v>
      </c>
      <c r="E88" s="194">
        <v>16400</v>
      </c>
      <c r="F88" s="45">
        <f t="shared" si="1"/>
        <v>13.427551075047401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2000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2000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378164.47999999992</v>
      </c>
      <c r="E107" s="60">
        <f t="shared" si="21"/>
        <v>114522.6</v>
      </c>
      <c r="F107" s="45">
        <f t="shared" si="1"/>
        <v>30.283806665290204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51502.34</v>
      </c>
      <c r="E108" s="194">
        <v>76859.460000000006</v>
      </c>
      <c r="F108" s="45">
        <f t="shared" si="1"/>
        <v>149.23488913319281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313872.59999999998</v>
      </c>
      <c r="E109" s="194">
        <v>21026.38</v>
      </c>
      <c r="F109" s="45">
        <f t="shared" si="1"/>
        <v>6.6990173720165451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12789.54</v>
      </c>
      <c r="E111" s="194">
        <v>16636.759999999998</v>
      </c>
      <c r="F111" s="45">
        <f t="shared" si="1"/>
        <v>130.08098805742816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35915.31</v>
      </c>
      <c r="E114" s="60">
        <f t="shared" si="22"/>
        <v>79611.8</v>
      </c>
      <c r="F114" s="45">
        <f t="shared" si="1"/>
        <v>221.6653566403854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35915.31</v>
      </c>
      <c r="E115" s="60">
        <f t="shared" si="23"/>
        <v>75445.64</v>
      </c>
      <c r="F115" s="45">
        <f t="shared" si="1"/>
        <v>210.06540107825882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8018.88</v>
      </c>
      <c r="E116" s="194">
        <v>75445.64</v>
      </c>
      <c r="F116" s="45">
        <f t="shared" si="1"/>
        <v>940.85009377868221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27896.43</v>
      </c>
      <c r="E117" s="194">
        <v>0</v>
      </c>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4166.16</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4166.16</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107088.45</v>
      </c>
      <c r="E129" s="60">
        <f t="shared" si="26"/>
        <v>136916.74</v>
      </c>
      <c r="F129" s="45">
        <f t="shared" si="1"/>
        <v>127.85388153437648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24990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95588.45</v>
      </c>
      <c r="E138" s="194">
        <v>100826.74</v>
      </c>
      <c r="F138" s="45">
        <f t="shared" si="1"/>
        <v>105.48004492174525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11500</v>
      </c>
      <c r="E140" s="194">
        <v>11100</v>
      </c>
      <c r="F140" s="45">
        <f t="shared" si="1"/>
        <v>96.521739130434781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1855485.41</v>
      </c>
      <c r="E141" s="81">
        <f t="shared" si="28"/>
        <v>1740753.8</v>
      </c>
      <c r="F141" s="61">
        <f t="shared" si="1"/>
        <v>93.816625591251622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45" sqref="E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H104" sqref="H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969223.42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1241661.05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983622.22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343245.1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549573.93999999994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6622.97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902.74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10839.06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33317.769999999997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2499.2800000000002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36621.360000000001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247340.03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10698.8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1870640.4100000001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1488074.2200000002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339438.87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549631.06000000006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6288.04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995.67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10634.9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33278.9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2499.2800000000002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545307.5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312355.26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70210.929999999993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70210.929999999993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340244.06000000006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340244.06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37979.57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284690.69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10698.8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28410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2025-11-26T12:43:51Z</cp:lastPrinted>
  <dcterms:created xsi:type="dcterms:W3CDTF">2022-04-01T05:14:30Z</dcterms:created>
  <dcterms:modified xsi:type="dcterms:W3CDTF">2026-02-10T11:18:53Z</dcterms:modified>
</cp:coreProperties>
</file>